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3426EA90-E602-4AD3-9C82-14566AAC360F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Actuals by Month" sheetId="1" r:id="rId1"/>
    <sheet name="Actuals PY" sheetId="2" r:id="rId2"/>
    <sheet name="Budget by Month" sheetId="3" r:id="rId3"/>
    <sheet name="Comparative Analysis" sheetId="4" r:id="rId4"/>
    <sheet name="Budget Input" sheetId="5" r:id="rId5"/>
    <sheet name="Next Year's Budget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28" i="5" l="1"/>
  <c r="R229" i="5"/>
  <c r="R230" i="5"/>
  <c r="R231" i="5"/>
  <c r="F232" i="5"/>
  <c r="G232" i="5"/>
  <c r="R232" i="5" s="1"/>
  <c r="H232" i="5"/>
  <c r="I232" i="5"/>
  <c r="J232" i="5"/>
  <c r="K232" i="5"/>
  <c r="L232" i="5"/>
  <c r="M232" i="5"/>
  <c r="N232" i="5"/>
  <c r="O232" i="5"/>
  <c r="P232" i="5"/>
  <c r="Q232" i="5"/>
  <c r="R233" i="5"/>
  <c r="R234" i="5"/>
  <c r="R235" i="5"/>
  <c r="R236" i="5"/>
  <c r="R237" i="5"/>
  <c r="R238" i="5"/>
  <c r="R239" i="5"/>
  <c r="R240" i="5"/>
  <c r="R241" i="5"/>
  <c r="R242" i="5"/>
  <c r="F243" i="5"/>
  <c r="G243" i="5"/>
  <c r="R243" i="5" s="1"/>
  <c r="H243" i="5"/>
  <c r="I243" i="5"/>
  <c r="J243" i="5"/>
  <c r="J244" i="5" s="1"/>
  <c r="J247" i="5" s="1"/>
  <c r="K243" i="5"/>
  <c r="L243" i="5"/>
  <c r="M243" i="5"/>
  <c r="N243" i="5"/>
  <c r="O243" i="5"/>
  <c r="O244" i="5" s="1"/>
  <c r="O247" i="5" s="1"/>
  <c r="P243" i="5"/>
  <c r="P244" i="5" s="1"/>
  <c r="P247" i="5" s="1"/>
  <c r="Q243" i="5"/>
  <c r="F244" i="5"/>
  <c r="G244" i="5"/>
  <c r="H244" i="5"/>
  <c r="H247" i="5" s="1"/>
  <c r="I244" i="5"/>
  <c r="I247" i="5" s="1"/>
  <c r="K244" i="5"/>
  <c r="L244" i="5"/>
  <c r="M244" i="5"/>
  <c r="M247" i="5" s="1"/>
  <c r="N244" i="5"/>
  <c r="N247" i="5" s="1"/>
  <c r="Q244" i="5"/>
  <c r="R245" i="5"/>
  <c r="F246" i="5"/>
  <c r="R246" i="5" s="1"/>
  <c r="G246" i="5"/>
  <c r="H246" i="5"/>
  <c r="I246" i="5"/>
  <c r="J246" i="5"/>
  <c r="K246" i="5"/>
  <c r="L246" i="5"/>
  <c r="L247" i="5" s="1"/>
  <c r="M246" i="5"/>
  <c r="N246" i="5"/>
  <c r="O246" i="5"/>
  <c r="P246" i="5"/>
  <c r="Q246" i="5"/>
  <c r="F247" i="5"/>
  <c r="K247" i="5"/>
  <c r="Q247" i="5"/>
  <c r="R81" i="5"/>
  <c r="R212" i="5"/>
  <c r="F179" i="5"/>
  <c r="F176" i="5"/>
  <c r="Q179" i="5"/>
  <c r="P179" i="5"/>
  <c r="O179" i="5"/>
  <c r="N179" i="5"/>
  <c r="M179" i="5"/>
  <c r="L179" i="5"/>
  <c r="K179" i="5"/>
  <c r="J179" i="5"/>
  <c r="I179" i="5"/>
  <c r="H179" i="5"/>
  <c r="G179" i="5"/>
  <c r="Q180" i="5"/>
  <c r="P180" i="5"/>
  <c r="O180" i="5"/>
  <c r="N180" i="5"/>
  <c r="M180" i="5"/>
  <c r="L180" i="5"/>
  <c r="K180" i="5"/>
  <c r="J180" i="5"/>
  <c r="I180" i="5"/>
  <c r="H180" i="5"/>
  <c r="G180" i="5"/>
  <c r="F180" i="5"/>
  <c r="Q181" i="5"/>
  <c r="P181" i="5"/>
  <c r="O181" i="5"/>
  <c r="N181" i="5"/>
  <c r="M181" i="5"/>
  <c r="L181" i="5"/>
  <c r="K181" i="5"/>
  <c r="J181" i="5"/>
  <c r="I181" i="5"/>
  <c r="H181" i="5"/>
  <c r="G181" i="5"/>
  <c r="F181" i="5"/>
  <c r="Q182" i="5"/>
  <c r="P182" i="5"/>
  <c r="O182" i="5"/>
  <c r="N182" i="5"/>
  <c r="M182" i="5"/>
  <c r="L182" i="5"/>
  <c r="K182" i="5"/>
  <c r="J182" i="5"/>
  <c r="I182" i="5"/>
  <c r="H182" i="5"/>
  <c r="G182" i="5"/>
  <c r="F182" i="5"/>
  <c r="Q178" i="5"/>
  <c r="P178" i="5"/>
  <c r="O178" i="5"/>
  <c r="N178" i="5"/>
  <c r="M178" i="5"/>
  <c r="L178" i="5"/>
  <c r="K178" i="5"/>
  <c r="J178" i="5"/>
  <c r="I178" i="5"/>
  <c r="H178" i="5"/>
  <c r="G178" i="5"/>
  <c r="F178" i="5"/>
  <c r="Q177" i="5"/>
  <c r="P177" i="5"/>
  <c r="O177" i="5"/>
  <c r="N177" i="5"/>
  <c r="M177" i="5"/>
  <c r="L177" i="5"/>
  <c r="K177" i="5"/>
  <c r="J177" i="5"/>
  <c r="J176" i="5"/>
  <c r="I177" i="5"/>
  <c r="H177" i="5"/>
  <c r="G177" i="5"/>
  <c r="F177" i="5"/>
  <c r="Q176" i="5"/>
  <c r="P176" i="5"/>
  <c r="O176" i="5"/>
  <c r="N176" i="5"/>
  <c r="M176" i="5"/>
  <c r="L176" i="5"/>
  <c r="K176" i="5"/>
  <c r="H176" i="5"/>
  <c r="I176" i="5"/>
  <c r="G176" i="5"/>
  <c r="G167" i="5"/>
  <c r="G120" i="5" s="1"/>
  <c r="R160" i="5"/>
  <c r="G226" i="5"/>
  <c r="H226" i="5"/>
  <c r="I226" i="5"/>
  <c r="J226" i="5"/>
  <c r="K226" i="5"/>
  <c r="L226" i="5"/>
  <c r="M226" i="5"/>
  <c r="N226" i="5"/>
  <c r="O226" i="5"/>
  <c r="P226" i="5"/>
  <c r="Q226" i="5"/>
  <c r="F226" i="5"/>
  <c r="H167" i="5"/>
  <c r="H119" i="5" s="1"/>
  <c r="I167" i="5"/>
  <c r="I119" i="5" s="1"/>
  <c r="J167" i="5"/>
  <c r="J120" i="5" s="1"/>
  <c r="K167" i="5"/>
  <c r="K120" i="5" s="1"/>
  <c r="L167" i="5"/>
  <c r="L119" i="5" s="1"/>
  <c r="M167" i="5"/>
  <c r="M120" i="5" s="1"/>
  <c r="N167" i="5"/>
  <c r="N119" i="5" s="1"/>
  <c r="O167" i="5"/>
  <c r="O120" i="5" s="1"/>
  <c r="P167" i="5"/>
  <c r="P120" i="5" s="1"/>
  <c r="Q167" i="5"/>
  <c r="Q120" i="5" s="1"/>
  <c r="F167" i="5"/>
  <c r="F120" i="5" s="1"/>
  <c r="G57" i="5"/>
  <c r="H57" i="5"/>
  <c r="I57" i="5"/>
  <c r="J57" i="5"/>
  <c r="K57" i="5"/>
  <c r="L57" i="5"/>
  <c r="M57" i="5"/>
  <c r="N57" i="5"/>
  <c r="O57" i="5"/>
  <c r="P57" i="5"/>
  <c r="Q57" i="5"/>
  <c r="F57" i="5"/>
  <c r="G9" i="5"/>
  <c r="H9" i="5"/>
  <c r="I9" i="5"/>
  <c r="J9" i="5"/>
  <c r="K9" i="5"/>
  <c r="L9" i="5"/>
  <c r="M9" i="5"/>
  <c r="N9" i="5"/>
  <c r="O9" i="5"/>
  <c r="P9" i="5"/>
  <c r="Q9" i="5"/>
  <c r="F9" i="5"/>
  <c r="R3" i="5"/>
  <c r="R5" i="5"/>
  <c r="R6" i="5"/>
  <c r="R7" i="5"/>
  <c r="R8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8" i="5"/>
  <c r="R59" i="5"/>
  <c r="R60" i="5"/>
  <c r="R61" i="5"/>
  <c r="R62" i="5"/>
  <c r="R63" i="5"/>
  <c r="R64" i="5"/>
  <c r="R65" i="5"/>
  <c r="R66" i="5"/>
  <c r="R67" i="5"/>
  <c r="R68" i="5"/>
  <c r="R69" i="5"/>
  <c r="R70" i="5"/>
  <c r="R71" i="5"/>
  <c r="R72" i="5"/>
  <c r="R73" i="5"/>
  <c r="R74" i="5"/>
  <c r="R75" i="5"/>
  <c r="R76" i="5"/>
  <c r="R77" i="5"/>
  <c r="R78" i="5"/>
  <c r="R79" i="5"/>
  <c r="R80" i="5"/>
  <c r="R82" i="5"/>
  <c r="R83" i="5"/>
  <c r="R84" i="5"/>
  <c r="R85" i="5"/>
  <c r="R86" i="5"/>
  <c r="R87" i="5"/>
  <c r="R88" i="5"/>
  <c r="R89" i="5"/>
  <c r="R90" i="5"/>
  <c r="R91" i="5"/>
  <c r="R92" i="5"/>
  <c r="R93" i="5"/>
  <c r="R94" i="5"/>
  <c r="R95" i="5"/>
  <c r="R96" i="5"/>
  <c r="R97" i="5"/>
  <c r="R98" i="5"/>
  <c r="R99" i="5"/>
  <c r="R100" i="5"/>
  <c r="R101" i="5"/>
  <c r="R102" i="5"/>
  <c r="R103" i="5"/>
  <c r="R104" i="5"/>
  <c r="R105" i="5"/>
  <c r="R106" i="5"/>
  <c r="R107" i="5"/>
  <c r="R108" i="5"/>
  <c r="R109" i="5"/>
  <c r="R110" i="5"/>
  <c r="R111" i="5"/>
  <c r="R112" i="5"/>
  <c r="R113" i="5"/>
  <c r="R114" i="5"/>
  <c r="R115" i="5"/>
  <c r="R116" i="5"/>
  <c r="R117" i="5"/>
  <c r="R118" i="5"/>
  <c r="R121" i="5"/>
  <c r="R122" i="5"/>
  <c r="R123" i="5"/>
  <c r="R124" i="5"/>
  <c r="R125" i="5"/>
  <c r="R126" i="5"/>
  <c r="R127" i="5"/>
  <c r="R128" i="5"/>
  <c r="R129" i="5"/>
  <c r="R130" i="5"/>
  <c r="R131" i="5"/>
  <c r="R132" i="5"/>
  <c r="R133" i="5"/>
  <c r="R134" i="5"/>
  <c r="R135" i="5"/>
  <c r="R136" i="5"/>
  <c r="R137" i="5"/>
  <c r="R138" i="5"/>
  <c r="R139" i="5"/>
  <c r="R140" i="5"/>
  <c r="R141" i="5"/>
  <c r="R142" i="5"/>
  <c r="R143" i="5"/>
  <c r="R144" i="5"/>
  <c r="R145" i="5"/>
  <c r="R146" i="5"/>
  <c r="R147" i="5"/>
  <c r="R148" i="5"/>
  <c r="R149" i="5"/>
  <c r="R150" i="5"/>
  <c r="R151" i="5"/>
  <c r="R152" i="5"/>
  <c r="R153" i="5"/>
  <c r="R154" i="5"/>
  <c r="R157" i="5"/>
  <c r="R158" i="5"/>
  <c r="R159" i="5"/>
  <c r="R161" i="5"/>
  <c r="R162" i="5"/>
  <c r="R163" i="5"/>
  <c r="R164" i="5"/>
  <c r="R165" i="5"/>
  <c r="R166" i="5"/>
  <c r="R168" i="5"/>
  <c r="R169" i="5"/>
  <c r="R170" i="5"/>
  <c r="R171" i="5"/>
  <c r="R172" i="5"/>
  <c r="R173" i="5"/>
  <c r="R174" i="5"/>
  <c r="R175" i="5"/>
  <c r="R183" i="5"/>
  <c r="R184" i="5"/>
  <c r="R185" i="5"/>
  <c r="R186" i="5"/>
  <c r="R187" i="5"/>
  <c r="R188" i="5"/>
  <c r="R189" i="5"/>
  <c r="R192" i="5"/>
  <c r="R193" i="5"/>
  <c r="R194" i="5"/>
  <c r="R195" i="5"/>
  <c r="R196" i="5"/>
  <c r="R197" i="5"/>
  <c r="R198" i="5"/>
  <c r="R199" i="5"/>
  <c r="R200" i="5"/>
  <c r="R201" i="5"/>
  <c r="R202" i="5"/>
  <c r="R203" i="5"/>
  <c r="R204" i="5"/>
  <c r="R205" i="5"/>
  <c r="R206" i="5"/>
  <c r="R207" i="5"/>
  <c r="R208" i="5"/>
  <c r="R209" i="5"/>
  <c r="R210" i="5"/>
  <c r="R211" i="5"/>
  <c r="R213" i="5"/>
  <c r="R214" i="5"/>
  <c r="R215" i="5"/>
  <c r="R216" i="5"/>
  <c r="R217" i="5"/>
  <c r="R218" i="5"/>
  <c r="R219" i="5"/>
  <c r="R220" i="5"/>
  <c r="R221" i="5"/>
  <c r="R222" i="5"/>
  <c r="R223" i="5"/>
  <c r="R224" i="5"/>
  <c r="R225" i="5"/>
  <c r="R2" i="5"/>
  <c r="G4" i="5"/>
  <c r="H4" i="5"/>
  <c r="I4" i="5"/>
  <c r="J4" i="5"/>
  <c r="K4" i="5"/>
  <c r="L4" i="5"/>
  <c r="M4" i="5"/>
  <c r="N4" i="5"/>
  <c r="O4" i="5"/>
  <c r="P4" i="5"/>
  <c r="Q4" i="5"/>
  <c r="F4" i="5"/>
  <c r="R244" i="5" l="1"/>
  <c r="G247" i="5"/>
  <c r="R247" i="5" s="1"/>
  <c r="G10" i="5"/>
  <c r="Q10" i="5"/>
  <c r="O10" i="5"/>
  <c r="N10" i="5"/>
  <c r="I10" i="5"/>
  <c r="J10" i="5"/>
  <c r="M10" i="5"/>
  <c r="L10" i="5"/>
  <c r="K10" i="5"/>
  <c r="K119" i="5"/>
  <c r="K155" i="5" s="1"/>
  <c r="K156" i="5" s="1"/>
  <c r="H10" i="5"/>
  <c r="P10" i="5"/>
  <c r="Q190" i="5"/>
  <c r="Q191" i="5" s="1"/>
  <c r="Q227" i="5" s="1"/>
  <c r="P119" i="5"/>
  <c r="P155" i="5" s="1"/>
  <c r="P156" i="5" s="1"/>
  <c r="R180" i="5"/>
  <c r="O119" i="5"/>
  <c r="O155" i="5" s="1"/>
  <c r="O156" i="5" s="1"/>
  <c r="L120" i="5"/>
  <c r="L155" i="5" s="1"/>
  <c r="L156" i="5" s="1"/>
  <c r="H120" i="5"/>
  <c r="H155" i="5" s="1"/>
  <c r="H156" i="5" s="1"/>
  <c r="R182" i="5"/>
  <c r="J119" i="5"/>
  <c r="J155" i="5" s="1"/>
  <c r="J156" i="5" s="1"/>
  <c r="G119" i="5"/>
  <c r="G155" i="5" s="1"/>
  <c r="G156" i="5" s="1"/>
  <c r="I120" i="5"/>
  <c r="N120" i="5"/>
  <c r="N155" i="5" s="1"/>
  <c r="N156" i="5" s="1"/>
  <c r="Q119" i="5"/>
  <c r="Q155" i="5" s="1"/>
  <c r="Q156" i="5" s="1"/>
  <c r="M190" i="5"/>
  <c r="M191" i="5" s="1"/>
  <c r="M227" i="5" s="1"/>
  <c r="J190" i="5"/>
  <c r="J191" i="5" s="1"/>
  <c r="J227" i="5" s="1"/>
  <c r="R181" i="5"/>
  <c r="N190" i="5"/>
  <c r="N191" i="5" s="1"/>
  <c r="N227" i="5" s="1"/>
  <c r="O190" i="5"/>
  <c r="O191" i="5" s="1"/>
  <c r="O227" i="5" s="1"/>
  <c r="R179" i="5"/>
  <c r="G190" i="5"/>
  <c r="G191" i="5" s="1"/>
  <c r="G227" i="5" s="1"/>
  <c r="F190" i="5"/>
  <c r="F191" i="5" s="1"/>
  <c r="F227" i="5" s="1"/>
  <c r="R178" i="5"/>
  <c r="P190" i="5"/>
  <c r="P191" i="5" s="1"/>
  <c r="P227" i="5" s="1"/>
  <c r="L190" i="5"/>
  <c r="L191" i="5" s="1"/>
  <c r="L227" i="5" s="1"/>
  <c r="K190" i="5"/>
  <c r="K191" i="5" s="1"/>
  <c r="K227" i="5" s="1"/>
  <c r="R177" i="5"/>
  <c r="I190" i="5"/>
  <c r="I191" i="5" s="1"/>
  <c r="I227" i="5" s="1"/>
  <c r="H190" i="5"/>
  <c r="H191" i="5" s="1"/>
  <c r="H227" i="5" s="1"/>
  <c r="R176" i="5"/>
  <c r="F119" i="5"/>
  <c r="F155" i="5" s="1"/>
  <c r="F156" i="5" s="1"/>
  <c r="M119" i="5"/>
  <c r="M155" i="5" s="1"/>
  <c r="M156" i="5" s="1"/>
  <c r="R4" i="5"/>
  <c r="F10" i="5"/>
  <c r="R226" i="5"/>
  <c r="R167" i="5"/>
  <c r="R57" i="5"/>
  <c r="R9" i="5"/>
  <c r="R120" i="5" l="1"/>
  <c r="I155" i="5"/>
  <c r="I156" i="5" s="1"/>
  <c r="I248" i="5" s="1"/>
  <c r="R119" i="5"/>
  <c r="Q248" i="5"/>
  <c r="R190" i="5"/>
  <c r="M248" i="5"/>
  <c r="N248" i="5"/>
  <c r="J248" i="5"/>
  <c r="K248" i="5"/>
  <c r="O248" i="5"/>
  <c r="P248" i="5"/>
  <c r="H248" i="5"/>
  <c r="L248" i="5"/>
  <c r="R227" i="5"/>
  <c r="R191" i="5"/>
  <c r="F248" i="5"/>
  <c r="R10" i="5"/>
  <c r="G248" i="5" l="1"/>
  <c r="R248" i="5" s="1"/>
  <c r="R155" i="5"/>
  <c r="R156" i="5"/>
</calcChain>
</file>

<file path=xl/sharedStrings.xml><?xml version="1.0" encoding="utf-8"?>
<sst xmlns="http://schemas.openxmlformats.org/spreadsheetml/2006/main" count="1847" uniqueCount="552">
  <si>
    <t>Cat Desc (Entity)</t>
  </si>
  <si>
    <t>MESS-HALIFAX-JUNIOR RANKS-FLEET CLUB</t>
  </si>
  <si>
    <t>NOV23-24</t>
  </si>
  <si>
    <t>Outlet Code</t>
  </si>
  <si>
    <t>Natural Account</t>
  </si>
  <si>
    <t>GL Account</t>
  </si>
  <si>
    <t>GL Account Desc</t>
  </si>
  <si>
    <t>APR23-24</t>
  </si>
  <si>
    <t>MAY23-24</t>
  </si>
  <si>
    <t>JUN23-24</t>
  </si>
  <si>
    <t>JUL23-24</t>
  </si>
  <si>
    <t>AUG23-24</t>
  </si>
  <si>
    <t>SEP23-24</t>
  </si>
  <si>
    <t>OCT23-24</t>
  </si>
  <si>
    <t>Total</t>
  </si>
  <si>
    <t>0000</t>
  </si>
  <si>
    <t>SALES - CONSUMER</t>
  </si>
  <si>
    <t>1094-0000-3010-000-00191</t>
  </si>
  <si>
    <t>MESS-HALIFAX-JUNIOR RANKS-FLEET CLUB~DEF~SALES - CONSUMER~DEF~BEER</t>
  </si>
  <si>
    <t>1094-0000-3010-000-00192</t>
  </si>
  <si>
    <t>MESS-HALIFAX-JUNIOR RANKS-FLEET CLUB~DEF~SALES - CONSUMER~DEF~WINE AND COOLERS</t>
  </si>
  <si>
    <t>SALES</t>
  </si>
  <si>
    <t>COGS - PURCHASES</t>
  </si>
  <si>
    <t>1094-0000-4010-000-00011</t>
  </si>
  <si>
    <t>MESS-HALIFAX-JUNIOR RANKS-FLEET CLUB~DEF~COGS - PURCHASES~DEF~SOFT DRINKS</t>
  </si>
  <si>
    <t>1094-0000-4010-000-00012</t>
  </si>
  <si>
    <t>MESS-HALIFAX-JUNIOR RANKS-FLEET CLUB~DEF~COGS - PURCHASES~DEF~SNACKS/CANDY</t>
  </si>
  <si>
    <t>COGS - INVENTORY ADJUSTMENT</t>
  </si>
  <si>
    <t>1094-0000-4030-000-00060</t>
  </si>
  <si>
    <t>MESS-HALIFAX-JUNIOR RANKS-FLEET CLUB~DEF~COGS - INVENTORY ADJUSTMENT~DEF~JEWELLERY/ACC/GIFTWARE</t>
  </si>
  <si>
    <t>1094-0000-4030-000-00502</t>
  </si>
  <si>
    <t>MESS-HALIFAX-JUNIOR RANKS-FLEET CLUB~DEF~COGS - INVENTORY ADJUSTMENT~DEF~SNACK BAR</t>
  </si>
  <si>
    <t>COGS</t>
  </si>
  <si>
    <t>GROSS PROFIT</t>
  </si>
  <si>
    <t>CONCESSION REV</t>
  </si>
  <si>
    <t>1094-0000-5100-200-00000</t>
  </si>
  <si>
    <t>MESS-HALIFAX-JUNIOR RANKS-FLEET CLUB~DEF~CONCESSIONS REV~ATM~DEF</t>
  </si>
  <si>
    <t>1094-0000-5100-222-00000</t>
  </si>
  <si>
    <t>MESS-HALIFAX-JUNIOR RANKS-FLEET CLUB~DEF~CONCESSIONS REV~VENDING~DEF</t>
  </si>
  <si>
    <t>ENTERTAINMENT REV</t>
  </si>
  <si>
    <t>1094-0000-5200-000-00000</t>
  </si>
  <si>
    <t>MESS-HALIFAX-JUNIOR RANKS-FLEET CLUB~DEF~FUNCTION REV - ENTERTAINMENT~DEF~DEF</t>
  </si>
  <si>
    <t>1094-0000-5200-000-02028</t>
  </si>
  <si>
    <t>MESS-HALIFAX-JUNIOR RANKS-FLEET CLUB~DEF~FUNCTION REV - ENTERTAINMENT~DEF~ASSESSMENT</t>
  </si>
  <si>
    <t>1094-0000-5200-000-02037</t>
  </si>
  <si>
    <t>MESS-HALIFAX-JUNIOR RANKS-FLEET CLUB~DEF~FUNCTION REV - ENTERTAINMENT~DEF~BBQ</t>
  </si>
  <si>
    <t>1094-0000-5200-000-02072</t>
  </si>
  <si>
    <t>MESS-HALIFAX-JUNIOR RANKS-FLEET CLUB~DEF~FUNCTION REV - ENTERTAINMENT~DEF~FAMILY WELLNESS PROGRAM</t>
  </si>
  <si>
    <t>1094-0000-5200-000-02084</t>
  </si>
  <si>
    <t>MESS-HALIFAX-JUNIOR RANKS-FLEET CLUB~DEF~FUNCTION REV - ENTERTAINMENT~DEF~GENERAL</t>
  </si>
  <si>
    <t>1094-0000-5200-000-02089</t>
  </si>
  <si>
    <t>MESS-HALIFAX-JUNIOR RANKS-FLEET CLUB~DEF~FUNCTION REV - ENTERTAINMENT~DEF~HALLOWEEN</t>
  </si>
  <si>
    <t>1094-0000-5200-000-02093</t>
  </si>
  <si>
    <t>MESS-HALIFAX-JUNIOR RANKS-FLEET CLUB~DEF~FUNCTION REV - ENTERTAINMENT~DEF~HOCKEY TICKETS</t>
  </si>
  <si>
    <t>1094-0000-5200-000-02104</t>
  </si>
  <si>
    <t>MESS-HALIFAX-JUNIOR RANKS-FLEET CLUB~DEF~FUNCTION REV - ENTERTAINMENT~DEF~LUNCHEON</t>
  </si>
  <si>
    <t>1094-0000-5200-000-02111</t>
  </si>
  <si>
    <t>MESS-HALIFAX-JUNIOR RANKS-FLEET CLUB~DEF~FUNCTION REV - ENTERTAINMENT~DEF~MESS DINNER</t>
  </si>
  <si>
    <t>1094-0000-5200-000-02118</t>
  </si>
  <si>
    <t>MESS-HALIFAX-JUNIOR RANKS-FLEET CLUB~DEF~FUNCTION REV - ENTERTAINMENT~DEF~NEW YEAR LEVEE</t>
  </si>
  <si>
    <t>1094-0000-5200-000-02178</t>
  </si>
  <si>
    <t>MESS-HALIFAX-JUNIOR RANKS-FLEET CLUB~DEF~FUNCTION REV - ENTERTAINMENT~DEF~WINE TASTING</t>
  </si>
  <si>
    <t>1094-0000-5201-000-02001</t>
  </si>
  <si>
    <t>MESS-HALIFAX-JUNIOR RANKS-FLEET CLUB~DEF~FUNCTION REV - OFFICIAL~DEF~SPORTS DUES</t>
  </si>
  <si>
    <t>1094-0000-5202-000-00000</t>
  </si>
  <si>
    <t>MESS-HALIFAX-JUNIOR RANKS-FLEET CLUB~DEF~FUNCTION REV - PRIVATE~DEF~DEF</t>
  </si>
  <si>
    <t>1094-0000-5202-000-02051</t>
  </si>
  <si>
    <t>MESS-HALIFAX-JUNIOR RANKS-FLEET CLUB~DEF~FUNCTION REV - PRIVATE~DEF~CHRISTMAS PARTY</t>
  </si>
  <si>
    <t>1094-0000-5202-000-02084</t>
  </si>
  <si>
    <t>MESS-HALIFAX-JUNIOR RANKS-FLEET CLUB~DEF~FUNCTION REV - PRIVATE~DEF~GENERAL</t>
  </si>
  <si>
    <t>1094-0000-5202-204-02084</t>
  </si>
  <si>
    <t>MESS-HALIFAX-JUNIOR RANKS-FLEET CLUB~DEF~FUNCTION REV - PRIVATE~BAR~GENERAL</t>
  </si>
  <si>
    <t>1094-0000-5202-215-02081</t>
  </si>
  <si>
    <t>MESS-HALIFAX-JUNIOR RANKS-FLEET CLUB~DEF~FUNCTION REV - PRIVATE~OTHER~FUNDRAISING</t>
  </si>
  <si>
    <t>1094-0000-5202-215-02084</t>
  </si>
  <si>
    <t>MESS-HALIFAX-JUNIOR RANKS-FLEET CLUB~DEF~FUNCTION REV - PRIVATE~OTHER~GENERAL</t>
  </si>
  <si>
    <t>1094-0000-5202-302-02081</t>
  </si>
  <si>
    <t>MESS-HALIFAX-JUNIOR RANKS-FLEET CLUB~DEF~FUNCTION REV - PRIVATE~ADMINISTRATIVE~FUNDRAISING</t>
  </si>
  <si>
    <t>1094-0000-5202-302-02084</t>
  </si>
  <si>
    <t>MESS-HALIFAX-JUNIOR RANKS-FLEET CLUB~DEF~FUNCTION REV - PRIVATE~ADMINISTRATIVE~GENERAL</t>
  </si>
  <si>
    <t>1094-0000-5202-382-02084</t>
  </si>
  <si>
    <t>MESS-HALIFAX-JUNIOR RANKS-FLEET CLUB~DEF~FUNCTION REV - PRIVATE~FACILITY~GENERAL</t>
  </si>
  <si>
    <t>1094-0000-5202-395-00000</t>
  </si>
  <si>
    <t>MESS-HALIFAX-JUNIOR RANKS-FLEET CLUB~DEF~FUNCTION REV - PRIVATE~GLASSES~DEF</t>
  </si>
  <si>
    <t>1094-0000-5202-539-02081</t>
  </si>
  <si>
    <t>MESS-HALIFAX-JUNIOR RANKS-FLEET CLUB~DEF~FUNCTION REV - PRIVATE~WAGES~FUNDRAISING</t>
  </si>
  <si>
    <t>1094-0000-5202-539-02084</t>
  </si>
  <si>
    <t>MESS-HALIFAX-JUNIOR RANKS-FLEET CLUB~DEF~FUNCTION REV - PRIVATE~WAGES~GENERAL</t>
  </si>
  <si>
    <t>1094-0000-5204-000-00000</t>
  </si>
  <si>
    <t>MESS-HALIFAX-JUNIOR RANKS-FLEET CLUB~DEF~FUNCTION REV - SPORTS~DEF~DEF</t>
  </si>
  <si>
    <t>1094-0000-5204-000-02001</t>
  </si>
  <si>
    <t>MESS-HALIFAX-JUNIOR RANKS-FLEET CLUB~DEF~FUNCTION REV - SPORTS~DEF~SPORTS DUES</t>
  </si>
  <si>
    <t>1094-0000-5204-000-02028</t>
  </si>
  <si>
    <t>MESS-HALIFAX-JUNIOR RANKS-FLEET CLUB~DEF~FUNCTION REV - SPORTS~DEF~ASSESSMENT</t>
  </si>
  <si>
    <t>1094-0000-5204-000-02084</t>
  </si>
  <si>
    <t>MESS-HALIFAX-JUNIOR RANKS-FLEET CLUB~DEF~FUNCTION REV - SPORTS~DEF~GENERAL</t>
  </si>
  <si>
    <t>FEES REV</t>
  </si>
  <si>
    <t>1094-0000-5304-302-00000</t>
  </si>
  <si>
    <t>MESS-HALIFAX-JUNIOR RANKS-FLEET CLUB~DEF~FEES REV - OTHER~ADMINISTRATIVE~DEF</t>
  </si>
  <si>
    <t>1094-0000-5305-000-00000</t>
  </si>
  <si>
    <t>MESS-HALIFAX-JUNIOR RANKS-FLEET CLUB~DEF~FEES REV - COMMISSION~DEF~DEF</t>
  </si>
  <si>
    <t>1094-0000-5305-392-00000</t>
  </si>
  <si>
    <t>MESS-HALIFAX-JUNIOR RANKS-FLEET CLUB~DEF~FEES REV - COMMISSION~GAME/MACHINE~DEF</t>
  </si>
  <si>
    <t>1094-0000-5306-342-00000</t>
  </si>
  <si>
    <t>MESS-HALIFAX-JUNIOR RANKS-FLEET CLUB~DEF~FEES REV - REBATE~CORP CARD REBATE~DEF</t>
  </si>
  <si>
    <t>MEMBERSHIPS</t>
  </si>
  <si>
    <t>1094-0000-5400-000-00000</t>
  </si>
  <si>
    <t>MESS-HALIFAX-JUNIOR RANKS-FLEET CLUB~DEF~MEMBERSHIPS~DEF~DEF</t>
  </si>
  <si>
    <t>INTEREST/INVESTMENTS REV</t>
  </si>
  <si>
    <t>1094-0000-5600-000-00000</t>
  </si>
  <si>
    <t>MESS-HALIFAX-JUNIOR RANKS-FLEET CLUB~DEF~INTEREST REV - CBA~DEF~DEF</t>
  </si>
  <si>
    <t>1094-0000-5600-587-00000</t>
  </si>
  <si>
    <t>MESS-HALIFAX-JUNIOR RANKS-FLEET CLUB~DEF~INTEREST REV - CBA~INTEREST OPTION A~DEF</t>
  </si>
  <si>
    <t>1094-0000-5600-588-00000</t>
  </si>
  <si>
    <t>MESS-HALIFAX-JUNIOR RANKS-FLEET CLUB~DEF~INTEREST REV - CBA~INTEREST OPTION B~DEF</t>
  </si>
  <si>
    <t>1094-0000-5600-589-00000</t>
  </si>
  <si>
    <t>MESS-HALIFAX-JUNIOR RANKS-FLEET CLUB~DEF~INTEREST REV - CBA~INTEREST OPTION C~DEF</t>
  </si>
  <si>
    <t>PUBLIC WAGES REV</t>
  </si>
  <si>
    <t>1094-0000-5804-000-04900</t>
  </si>
  <si>
    <t>MESS-HALIFAX-JUNIOR RANKS-FLEET CLUB~DEF~COVID19 WAGE SUBSIDY~DEF~COVID CONTINUED COST</t>
  </si>
  <si>
    <t>RENTAL REV</t>
  </si>
  <si>
    <t>1094-0000-5925-377-00000</t>
  </si>
  <si>
    <t>MESS-HALIFAX-JUNIOR RANKS-FLEET CLUB~DEF~RENTALS REV~EQUIPMENT~DEF</t>
  </si>
  <si>
    <t>S&amp;D REV</t>
  </si>
  <si>
    <t>1094-0000-6000-000-00000</t>
  </si>
  <si>
    <t>MESS-HALIFAX-JUNIOR RANKS-FLEET CLUB~DEF~DONATIONS REV~DEF~DEF</t>
  </si>
  <si>
    <t>MISC REV</t>
  </si>
  <si>
    <t>1094-0000-5999-000-00000</t>
  </si>
  <si>
    <t>MESS-HALIFAX-JUNIOR RANKS-FLEET CLUB~DEF~REVENUE CONTRA~DEF~DEF</t>
  </si>
  <si>
    <t>1094-0000-6500-000-00000</t>
  </si>
  <si>
    <t>MESS-HALIFAX-JUNIOR RANKS-FLEET CLUB~DEF~OTHER REV~DEF~DEF</t>
  </si>
  <si>
    <t>1094-0000-6500-512-00000</t>
  </si>
  <si>
    <t>MESS-HALIFAX-JUNIOR RANKS-FLEET CLUB~DEF~OTHER REV~STALEDATED~DEF</t>
  </si>
  <si>
    <t>1094-0000-6501-000-00000</t>
  </si>
  <si>
    <t>MESS-HALIFAX-JUNIOR RANKS-FLEET CLUB~DEF~MISCELLANEOUS REV~DEF~DEF</t>
  </si>
  <si>
    <t>OTHER REVENUE</t>
  </si>
  <si>
    <t>ADVERTISING/PROMOTIONS EXP</t>
  </si>
  <si>
    <t>1094-0000-7050-000-00000</t>
  </si>
  <si>
    <t>MESS-HALIFAX-JUNIOR RANKS-FLEET CLUB~DEF~MARKETING / ADVERTISING EXP~DEF~DEF</t>
  </si>
  <si>
    <t>1094-0000-7050-215-00000</t>
  </si>
  <si>
    <t>MESS-HALIFAX-JUNIOR RANKS-FLEET CLUB~DEF~MARKETING / ADVERTISING EXP~OTHER~DEF</t>
  </si>
  <si>
    <t>DEPRECIATION</t>
  </si>
  <si>
    <t>1094-0000-7150-000-00000</t>
  </si>
  <si>
    <t>MESS-HALIFAX-JUNIOR RANKS-FLEET CLUB~DEF~DEPRECIATION~DEF~DEF</t>
  </si>
  <si>
    <t>1094-0000-7150-355-00000</t>
  </si>
  <si>
    <t>MESS-HALIFAX-JUNIOR RANKS-FLEET CLUB~DEF~DEPRECIATION~CLASS 3 COMPUTERS~DEF</t>
  </si>
  <si>
    <t>1094-0000-7150-359-00000</t>
  </si>
  <si>
    <t>MESS-HALIFAX-JUNIOR RANKS-FLEET CLUB~DEF~DEPRECIATION~CLASS 15 LEASEHOLD IMPROVEMENTS~DEF</t>
  </si>
  <si>
    <t>1094-0000-7150-360-00000</t>
  </si>
  <si>
    <t>MESS-HALIFAX-JUNIOR RANKS-FLEET CLUB~DEF~DEPRECIATION~CLASS 2 OTHER ASSETS~DEF</t>
  </si>
  <si>
    <t>1094-0000-7150-363-00000</t>
  </si>
  <si>
    <t>MESS-HALIFAX-JUNIOR RANKS-FLEET CLUB~DEF~DEPRECIATION~CLASS 4 POS~DEF</t>
  </si>
  <si>
    <t>1094-0000-7150-364-00000</t>
  </si>
  <si>
    <t>MESS-HALIFAX-JUNIOR RANKS-FLEET CLUB~DEF~DEPRECIATION~CLASS 14 FACILITIES~DEF</t>
  </si>
  <si>
    <t>ENTERTAINMENT EXP</t>
  </si>
  <si>
    <t>1094-0000-7200-000-00000</t>
  </si>
  <si>
    <t>MESS-HALIFAX-JUNIOR RANKS-FLEET CLUB~DEF~FUNCTION EXP - ENTERTAINMENT~DEF~DEF</t>
  </si>
  <si>
    <t>1094-0000-7200-000-02027</t>
  </si>
  <si>
    <t>MESS-HALIFAX-JUNIOR RANKS-FLEET CLUB~DEF~FUNCTION EXP - ENTERTAINMENT~DEF~ART PROGRAM</t>
  </si>
  <si>
    <t>1094-0000-7200-000-02028</t>
  </si>
  <si>
    <t>MESS-HALIFAX-JUNIOR RANKS-FLEET CLUB~DEF~FUNCTION EXP - ENTERTAINMENT~DEF~ASSESSMENT</t>
  </si>
  <si>
    <t>1094-0000-7200-000-02037</t>
  </si>
  <si>
    <t>MESS-HALIFAX-JUNIOR RANKS-FLEET CLUB~DEF~FUNCTION EXP - ENTERTAINMENT~DEF~BBQ</t>
  </si>
  <si>
    <t>1094-0000-7200-000-02051</t>
  </si>
  <si>
    <t>MESS-HALIFAX-JUNIOR RANKS-FLEET CLUB~DEF~FUNCTION EXP - ENTERTAINMENT~DEF~CHRISTMAS PARTY</t>
  </si>
  <si>
    <t>1094-0000-7200-000-02054</t>
  </si>
  <si>
    <t>MESS-HALIFAX-JUNIOR RANKS-FLEET CLUB~DEF~FUNCTION EXP - ENTERTAINMENT~DEF~COMEDY NIGHT</t>
  </si>
  <si>
    <t>1094-0000-7200-000-02068</t>
  </si>
  <si>
    <t>MESS-HALIFAX-JUNIOR RANKS-FLEET CLUB~DEF~FUNCTION EXP - ENTERTAINMENT~DEF~EQUIPMENT</t>
  </si>
  <si>
    <t>1094-0000-7200-000-02072</t>
  </si>
  <si>
    <t>MESS-HALIFAX-JUNIOR RANKS-FLEET CLUB~DEF~FUNCTION EXP - ENTERTAINMENT~DEF~FAMILY WELLNESS PROGRAM</t>
  </si>
  <si>
    <t>1094-0000-7200-000-02084</t>
  </si>
  <si>
    <t>MESS-HALIFAX-JUNIOR RANKS-FLEET CLUB~DEF~FUNCTION EXP - ENTERTAINMENT~DEF~GENERAL</t>
  </si>
  <si>
    <t>1094-0000-7200-000-02088</t>
  </si>
  <si>
    <t>MESS-HALIFAX-JUNIOR RANKS-FLEET CLUB~DEF~FUNCTION EXP - ENTERTAINMENT~DEF~GREY CUP PARTY</t>
  </si>
  <si>
    <t>1094-0000-7200-000-02089</t>
  </si>
  <si>
    <t>MESS-HALIFAX-JUNIOR RANKS-FLEET CLUB~DEF~FUNCTION EXP - ENTERTAINMENT~DEF~HALLOWEEN</t>
  </si>
  <si>
    <t>1094-0000-7200-000-02100</t>
  </si>
  <si>
    <t>MESS-HALIFAX-JUNIOR RANKS-FLEET CLUB~DEF~FUNCTION EXP - ENTERTAINMENT~DEF~KIDS CHRISTMAS PARTY</t>
  </si>
  <si>
    <t>1094-0000-7200-000-02104</t>
  </si>
  <si>
    <t>MESS-HALIFAX-JUNIOR RANKS-FLEET CLUB~DEF~FUNCTION EXP - ENTERTAINMENT~DEF~LUNCHEON</t>
  </si>
  <si>
    <t>1094-0000-7200-000-02118</t>
  </si>
  <si>
    <t>MESS-HALIFAX-JUNIOR RANKS-FLEET CLUB~DEF~FUNCTION EXP - ENTERTAINMENT~DEF~NEW YEAR LEVEE</t>
  </si>
  <si>
    <t>1094-0000-7200-000-02125</t>
  </si>
  <si>
    <t>MESS-HALIFAX-JUNIOR RANKS-FLEET CLUB~DEF~FUNCTION EXP - ENTERTAINMENT~DEF~POOL/SNOOKER</t>
  </si>
  <si>
    <t>1094-0000-7200-000-02128</t>
  </si>
  <si>
    <t>MESS-HALIFAX-JUNIOR RANKS-FLEET CLUB~DEF~FUNCTION EXP - ENTERTAINMENT~DEF~PUB NIGHT</t>
  </si>
  <si>
    <t>1094-0000-7200-000-02130</t>
  </si>
  <si>
    <t>MESS-HALIFAX-JUNIOR RANKS-FLEET CLUB~DEF~FUNCTION EXP - ENTERTAINMENT~DEF~REMEMBRANCE DAY</t>
  </si>
  <si>
    <t>1094-0000-7200-000-02156</t>
  </si>
  <si>
    <t>MESS-HALIFAX-JUNIOR RANKS-FLEET CLUB~DEF~FUNCTION EXP - ENTERTAINMENT~DEF~SUPERBOWL PARTY</t>
  </si>
  <si>
    <t>1094-0000-7200-000-02163</t>
  </si>
  <si>
    <t>MESS-HALIFAX-JUNIOR RANKS-FLEET CLUB~DEF~FUNCTION EXP - ENTERTAINMENT~DEF~TGIF</t>
  </si>
  <si>
    <t>1094-0000-7200-000-02171</t>
  </si>
  <si>
    <t>MESS-HALIFAX-JUNIOR RANKS-FLEET CLUB~DEF~FUNCTION EXP - ENTERTAINMENT~DEF~UNIT PARTY</t>
  </si>
  <si>
    <t>1094-0000-7200-000-02178</t>
  </si>
  <si>
    <t>MESS-HALIFAX-JUNIOR RANKS-FLEET CLUB~DEF~FUNCTION EXP - ENTERTAINMENT~DEF~WINE TASTING</t>
  </si>
  <si>
    <t>1094-0000-7200-000-02187</t>
  </si>
  <si>
    <t>MESS-HALIFAX-JUNIOR RANKS-FLEET CLUB~DEF~FUNCTION EXP - ENTERTAINMENT~DEF~UFC FIGHT NIGHT</t>
  </si>
  <si>
    <t>1094-0000-7200-000-07184</t>
  </si>
  <si>
    <t>MESS-HALIFAX-JUNIOR RANKS-FLEET CLUB~DEF~FUNCTION EXP - ENTERTAINMENT~DEF~MP LOUNGE</t>
  </si>
  <si>
    <t>1094-0000-7200-285-00000</t>
  </si>
  <si>
    <t>MESS-HALIFAX-JUNIOR RANKS-FLEET CLUB~DEF~FUNCTION EXP - ENTERTAINMENT~CABLE~DEF</t>
  </si>
  <si>
    <t>1094-0000-7200-464-00000</t>
  </si>
  <si>
    <t>MESS-HALIFAX-JUNIOR RANKS-FLEET CLUB~DEF~FUNCTION EXP - ENTERTAINMENT~PMC BAR CARD~DEF</t>
  </si>
  <si>
    <t>1094-0000-7200-464-02035</t>
  </si>
  <si>
    <t>MESS-HALIFAX-JUNIOR RANKS-FLEET CLUB~DEF~FUNCTION EXP - ENTERTAINMENT~PMC BAR CARD~BAR CARD</t>
  </si>
  <si>
    <t>1094-0000-7202-000-00000</t>
  </si>
  <si>
    <t>MESS-HALIFAX-JUNIOR RANKS-FLEET CLUB~DEF~FUNCTION EXP - PRIVATE~DEF~DEF</t>
  </si>
  <si>
    <t>1094-0000-7202-000-02013</t>
  </si>
  <si>
    <t>MESS-HALIFAX-JUNIOR RANKS-FLEET CLUB~DEF~FUNCTION EXP - PRIVATE~DEF~ANNIVERSARY</t>
  </si>
  <si>
    <t>1094-0000-7202-000-02051</t>
  </si>
  <si>
    <t>MESS-HALIFAX-JUNIOR RANKS-FLEET CLUB~DEF~FUNCTION EXP - PRIVATE~DEF~CHRISTMAS PARTY</t>
  </si>
  <si>
    <t>1094-0000-7202-000-02084</t>
  </si>
  <si>
    <t>MESS-HALIFAX-JUNIOR RANKS-FLEET CLUB~DEF~FUNCTION EXP - PRIVATE~DEF~GENERAL</t>
  </si>
  <si>
    <t>1094-0000-7202-000-02104</t>
  </si>
  <si>
    <t>MESS-HALIFAX-JUNIOR RANKS-FLEET CLUB~DEF~FUNCTION EXP - PRIVATE~DEF~LUNCHEON</t>
  </si>
  <si>
    <t>1094-0000-7202-000-02111</t>
  </si>
  <si>
    <t>MESS-HALIFAX-JUNIOR RANKS-FLEET CLUB~DEF~FUNCTION EXP - PRIVATE~DEF~MESS DINNER</t>
  </si>
  <si>
    <t>1094-0000-7202-000-02175</t>
  </si>
  <si>
    <t>MESS-HALIFAX-JUNIOR RANKS-FLEET CLUB~DEF~FUNCTION EXP - PRIVATE~DEF~WEDDING</t>
  </si>
  <si>
    <t>1094-0000-7202-000-02178</t>
  </si>
  <si>
    <t>MESS-HALIFAX-JUNIOR RANKS-FLEET CLUB~DEF~FUNCTION EXP - PRIVATE~DEF~WINE TASTING</t>
  </si>
  <si>
    <t>1094-0000-7204-000-00000</t>
  </si>
  <si>
    <t>MESS-HALIFAX-JUNIOR RANKS-FLEET CLUB~DEF~FUNCTION EXP - SPORTS~DEF~DEF</t>
  </si>
  <si>
    <t>1094-0000-7204-000-02068</t>
  </si>
  <si>
    <t>MESS-HALIFAX-JUNIOR RANKS-FLEET CLUB~DEF~FUNCTION EXP - SPORTS~DEF~EQUIPMENT</t>
  </si>
  <si>
    <t>1094-0000-7204-000-02083</t>
  </si>
  <si>
    <t>MESS-HALIFAX-JUNIOR RANKS-FLEET CLUB~DEF~FUNCTION EXP - SPORTS~DEF~GAMES NIGHT</t>
  </si>
  <si>
    <t>1094-0000-7204-000-02084</t>
  </si>
  <si>
    <t>MESS-HALIFAX-JUNIOR RANKS-FLEET CLUB~DEF~FUNCTION EXP - SPORTS~DEF~GENERAL</t>
  </si>
  <si>
    <t>1094-0000-7204-000-02088</t>
  </si>
  <si>
    <t>MESS-HALIFAX-JUNIOR RANKS-FLEET CLUB~DEF~FUNCTION EXP - SPORTS~DEF~GREY CUP PARTY</t>
  </si>
  <si>
    <t>1094-0000-7204-000-02092</t>
  </si>
  <si>
    <t>MESS-HALIFAX-JUNIOR RANKS-FLEET CLUB~DEF~FUNCTION EXP - SPORTS~DEF~HOCKEY</t>
  </si>
  <si>
    <t>1094-0000-7204-000-02125</t>
  </si>
  <si>
    <t>MESS-HALIFAX-JUNIOR RANKS-FLEET CLUB~DEF~FUNCTION EXP - SPORTS~DEF~POOL/SNOOKER</t>
  </si>
  <si>
    <t>1094-0000-7204-000-02187</t>
  </si>
  <si>
    <t>MESS-HALIFAX-JUNIOR RANKS-FLEET CLUB~DEF~FUNCTION EXP - SPORTS~DEF~UFC FIGHT NIGHT</t>
  </si>
  <si>
    <t>FEES EXP</t>
  </si>
  <si>
    <t>1094-0000-7300-000-00000</t>
  </si>
  <si>
    <t>MESS-HALIFAX-JUNIOR RANKS-FLEET CLUB~DEF~FEES EXP - ACCOUNTING~DEF~DEF</t>
  </si>
  <si>
    <t>1094-0000-7301-000-00000</t>
  </si>
  <si>
    <t>MESS-HALIFAX-JUNIOR RANKS-FLEET CLUB~DEF~FEES EXP - CIP~DEF~DEF</t>
  </si>
  <si>
    <t>1094-0000-7302-000-00000</t>
  </si>
  <si>
    <t>MESS-HALIFAX-JUNIOR RANKS-FLEET CLUB~DEF~FEES EXP - HR~DEF~DEF</t>
  </si>
  <si>
    <t>1094-0000-7304-347-00000</t>
  </si>
  <si>
    <t>MESS-HALIFAX-JUNIOR RANKS-FLEET CLUB~DEF~FEES EXP - OTHER~CREDIT CARD~DEF</t>
  </si>
  <si>
    <t>1094-0000-7304-522-00000</t>
  </si>
  <si>
    <t>MESS-HALIFAX-JUNIOR RANKS-FLEET CLUB~DEF~FEES EXP - OTHER~TERMINAL FEES~DEF</t>
  </si>
  <si>
    <t>INSURANCE EXP</t>
  </si>
  <si>
    <t>1094-0000-7551-424-00000</t>
  </si>
  <si>
    <t>MESS-HALIFAX-JUNIOR RANKS-FLEET CLUB~DEF~INSURANCE EXP CLAIMS - CIP~LIABILITY INSURANCE~DEF</t>
  </si>
  <si>
    <t>OTHER EXP</t>
  </si>
  <si>
    <t>1094-0000-7665-000-00000</t>
  </si>
  <si>
    <t>MESS-HALIFAX-JUNIOR RANKS-FLEET CLUB~DEF~OVER SHORT~DEF~DEF</t>
  </si>
  <si>
    <t>1094-0000-7666-000-00000</t>
  </si>
  <si>
    <t>MESS-HALIFAX-JUNIOR RANKS-FLEET CLUB~DEF~STALEDATED CHEQUES~DEF~DEF</t>
  </si>
  <si>
    <t>1094-0000-7669-999-00000</t>
  </si>
  <si>
    <t>MESS-HALIFAX-JUNIOR RANKS-FLEET CLUB~DEF~ROUNDING~CONVERSION~DEF</t>
  </si>
  <si>
    <t>1094-0000-7671-000-00000</t>
  </si>
  <si>
    <t>MESS-HALIFAX-JUNIOR RANKS-FLEET CLUB~DEF~CCC UNALLOCATED~DEF~DEF</t>
  </si>
  <si>
    <t>1094-0000-7672-000-00000</t>
  </si>
  <si>
    <t>MESS-HALIFAX-JUNIOR RANKS-FLEET CLUB~DEF~BAD DEBT~DEF~DEF</t>
  </si>
  <si>
    <t>PROFIT SHARING/DISTRIBUTION EXP</t>
  </si>
  <si>
    <t>1094-0000-7702-000-00000</t>
  </si>
  <si>
    <t>MESS-HALIFAX-JUNIOR RANKS-FLEET CLUB~DEF~EXP CONTRIBUTION MESS/SUBSIDIARIES TO BASE FUND~DEF~DEF</t>
  </si>
  <si>
    <t>1094-0000-7711-000-00000</t>
  </si>
  <si>
    <t>MESS-HALIFAX-JUNIOR RANKS-FLEET CLUB~DEF~LEVIES EXP - CFCF~DEF~DEF</t>
  </si>
  <si>
    <t>REPAIR/MAINTENANCE EXP</t>
  </si>
  <si>
    <t>1094-0000-7951-360-00000</t>
  </si>
  <si>
    <t>MESS-HALIFAX-JUNIOR RANKS-FLEET CLUB~DEF~F&amp;E LOSS FROM DISPOSAL~CLASS 2 OTHER ASSETS~DEF</t>
  </si>
  <si>
    <t>1094-0000-7951-364-00000</t>
  </si>
  <si>
    <t>MESS-HALIFAX-JUNIOR RANKS-FLEET CLUB~DEF~F&amp;E LOSS FROM DISPOSAL~CLASS 14 FACILITIES~DEF</t>
  </si>
  <si>
    <t>1094-0000-7951-369-00000</t>
  </si>
  <si>
    <t>MESS-HALIFAX-JUNIOR RANKS-FLEET CLUB~DEF~F&amp;E LOSS FROM DISPOSAL~CLASS 7 MEMORABILIA~DEF</t>
  </si>
  <si>
    <t>1094-0000-7952-000-00000</t>
  </si>
  <si>
    <t>MESS-HALIFAX-JUNIOR RANKS-FLEET CLUB~DEF~F&amp;E GAIN FROM DISPOSAL~DEF~DEF</t>
  </si>
  <si>
    <t>1094-0000-7953-000-00000</t>
  </si>
  <si>
    <t>MESS-HALIFAX-JUNIOR RANKS-FLEET CLUB~DEF~F&amp;E UNDER 10,000~DEF~DEF</t>
  </si>
  <si>
    <t>1094-0000-7954-000-00000</t>
  </si>
  <si>
    <t>MESS-HALIFAX-JUNIOR RANKS-FLEET CLUB~DEF~REPAIR / MAINTENANCE EXP F&amp;E~DEF~DEF</t>
  </si>
  <si>
    <t>1094-0000-7954-381-00000</t>
  </si>
  <si>
    <t>MESS-HALIFAX-JUNIOR RANKS-FLEET CLUB~DEF~REPAIR / MAINTENANCE EXP F&amp;E~F AND E~DEF</t>
  </si>
  <si>
    <t>1094-0000-7954-534-00000</t>
  </si>
  <si>
    <t>MESS-HALIFAX-JUNIOR RANKS-FLEET CLUB~DEF~REPAIR / MAINTENANCE EXP F&amp;E~VEHICLE~DEF</t>
  </si>
  <si>
    <t>1094-0000-7955-000-00000</t>
  </si>
  <si>
    <t>MESS-HALIFAX-JUNIOR RANKS-FLEET CLUB~DEF~REPAIR / MAINTENANCE EXP FACILITY~DEF~DEF</t>
  </si>
  <si>
    <t>SERVICES EXP</t>
  </si>
  <si>
    <t>1094-0000-8050-330-00000</t>
  </si>
  <si>
    <t>MESS-HALIFAX-JUNIOR RANKS-FLEET CLUB~DEF~SERVICES EXP~CLEANING~DEF</t>
  </si>
  <si>
    <t>1094-0000-8050-529-00000</t>
  </si>
  <si>
    <t>MESS-HALIFAX-JUNIOR RANKS-FLEET CLUB~DEF~SERVICES EXP~TRAINING~DEF</t>
  </si>
  <si>
    <t>SUPPLIES EXP</t>
  </si>
  <si>
    <t>1094-0000-8100-000-00000</t>
  </si>
  <si>
    <t>MESS-HALIFAX-JUNIOR RANKS-FLEET CLUB~DEF~SUPPLIES EXP - OFFICE~DEF~DEF</t>
  </si>
  <si>
    <t>1094-0000-8100-000-02084</t>
  </si>
  <si>
    <t>MESS-HALIFAX-JUNIOR RANKS-FLEET CLUB~DEF~SUPPLIES EXP - OFFICE~DEF~GENERAL</t>
  </si>
  <si>
    <t>1094-0000-8100-215-00000</t>
  </si>
  <si>
    <t>MESS-HALIFAX-JUNIOR RANKS-FLEET CLUB~DEF~SUPPLIES EXP - OFFICE~OTHER~DEF</t>
  </si>
  <si>
    <t>1094-0000-8100-287-00000</t>
  </si>
  <si>
    <t>MESS-HALIFAX-JUNIOR RANKS-FLEET CLUB~DEF~SUPPLIES EXP - OFFICE~TELECOMM~DEF</t>
  </si>
  <si>
    <t>1094-0000-8100-330-00000</t>
  </si>
  <si>
    <t>MESS-HALIFAX-JUNIOR RANKS-FLEET CLUB~DEF~SUPPLIES EXP - OFFICE~CLEANING~DEF</t>
  </si>
  <si>
    <t>1094-0000-8100-365-00000</t>
  </si>
  <si>
    <t>MESS-HALIFAX-JUNIOR RANKS-FLEET CLUB~DEF~SUPPLIES EXP - OFFICE~DISHES~DEF</t>
  </si>
  <si>
    <t>1094-0000-8100-377-00000</t>
  </si>
  <si>
    <t>MESS-HALIFAX-JUNIOR RANKS-FLEET CLUB~DEF~SUPPLIES EXP - OFFICE~EQUIPMENT~DEF</t>
  </si>
  <si>
    <t>1094-0000-8100-395-00000</t>
  </si>
  <si>
    <t>MESS-HALIFAX-JUNIOR RANKS-FLEET CLUB~DEF~SUPPLIES EXP - OFFICE~GLASSES~DEF</t>
  </si>
  <si>
    <t>1094-0000-8100-439-00000</t>
  </si>
  <si>
    <t>MESS-HALIFAX-JUNIOR RANKS-FLEET CLUB~DEF~SUPPLIES EXP - OFFICE~MIX~DEF</t>
  </si>
  <si>
    <t>1094-0000-8100-504-00000</t>
  </si>
  <si>
    <t>MESS-HALIFAX-JUNIOR RANKS-FLEET CLUB~DEF~SUPPLIES EXP - OFFICE~SNACKS~DEF</t>
  </si>
  <si>
    <t>1094-0000-8100-513-00000</t>
  </si>
  <si>
    <t>MESS-HALIFAX-JUNIOR RANKS-FLEET CLUB~DEF~SUPPLIES EXP - OFFICE~STATIONERY~DEF</t>
  </si>
  <si>
    <t>1094-0000-8100-531-00000</t>
  </si>
  <si>
    <t>MESS-HALIFAX-JUNIOR RANKS-FLEET CLUB~DEF~SUPPLIES EXP - OFFICE~UNIFORM~DEF</t>
  </si>
  <si>
    <t>1094-0000-8100-831-00000</t>
  </si>
  <si>
    <t>MESS-HALIFAX-JUNIOR RANKS-FLEET CLUB~DEF~SUPPLIES EXP - OFFICE~IT MANAGEMENT &amp; STRATEGIC PLANNING~DEF</t>
  </si>
  <si>
    <t>TELECOMMUNICATION EXP</t>
  </si>
  <si>
    <t>1094-0000-8150-000-00000</t>
  </si>
  <si>
    <t>MESS-HALIFAX-JUNIOR RANKS-FLEET CLUB~DEF~TELECOMMUNICATIONS EXP~DEF~DEF</t>
  </si>
  <si>
    <t>1094-0000-8150-285-00000</t>
  </si>
  <si>
    <t>MESS-HALIFAX-JUNIOR RANKS-FLEET CLUB~DEF~TELECOMMUNICATIONS EXP~CABLE~DEF</t>
  </si>
  <si>
    <t>1094-0000-8150-286-00000</t>
  </si>
  <si>
    <t>MESS-HALIFAX-JUNIOR RANKS-FLEET CLUB~DEF~TELECOMMUNICATIONS EXP~INTERNET~DEF</t>
  </si>
  <si>
    <t>1094-0000-8150-287-00000</t>
  </si>
  <si>
    <t>MESS-HALIFAX-JUNIOR RANKS-FLEET CLUB~DEF~TELECOMMUNICATIONS EXP~TELECOMM~DEF</t>
  </si>
  <si>
    <t>1094-0000-8150-288-00000</t>
  </si>
  <si>
    <t>MESS-HALIFAX-JUNIOR RANKS-FLEET CLUB~DEF~TELECOMMUNICATIONS EXP~VIDEO~DEF</t>
  </si>
  <si>
    <t>1094-0000-8150-290-00000</t>
  </si>
  <si>
    <t>MESS-HALIFAX-JUNIOR RANKS-FLEET CLUB~DEF~TELECOMMUNICATIONS EXP~WIRELESS SERVICE~DEF</t>
  </si>
  <si>
    <t>WAGES EXP</t>
  </si>
  <si>
    <t>1094-0000-8300-000-00000</t>
  </si>
  <si>
    <t>MESS-HALIFAX-JUNIOR RANKS-FLEET CLUB~DEF~WAGES EXP~DEF~DEF</t>
  </si>
  <si>
    <t>MISC EXP</t>
  </si>
  <si>
    <t>1094-0000-8500-000-00000</t>
  </si>
  <si>
    <t>MESS-HALIFAX-JUNIOR RANKS-FLEET CLUB~DEF~OTHER EXP~DEF~DEF</t>
  </si>
  <si>
    <t>1094-0000-8501-000-00000</t>
  </si>
  <si>
    <t>MESS-HALIFAX-JUNIOR RANKS-FLEET CLUB~DEF~MISCELLANEOUS EXP~DEF~DEF</t>
  </si>
  <si>
    <t>EXTRAORDINARY EXP</t>
  </si>
  <si>
    <t>1094-0000-9999-000-00000</t>
  </si>
  <si>
    <t>MESS-HALIFAX-JUNIOR RANKS-FLEET CLUB~DEF~SUSPENSE ACCOUNT~DEF~DEF</t>
  </si>
  <si>
    <t>OTHER EXPENSES</t>
  </si>
  <si>
    <t>NET INCOME</t>
  </si>
  <si>
    <t>0007</t>
  </si>
  <si>
    <t>1094-0007-3010-000-00010</t>
  </si>
  <si>
    <t>MESS-HALIFAX-JUNIOR RANKS-FLEET CLUB~BAR~SALES - CONSUMER~DEF~POP/CANDY</t>
  </si>
  <si>
    <t>1094-0007-3010-000-00011</t>
  </si>
  <si>
    <t>MESS-HALIFAX-JUNIOR RANKS-FLEET CLUB~BAR~SALES - CONSUMER~DEF~SOFT DRINKS</t>
  </si>
  <si>
    <t>1094-0007-3010-000-00012</t>
  </si>
  <si>
    <t>MESS-HALIFAX-JUNIOR RANKS-FLEET CLUB~BAR~SALES - CONSUMER~DEF~SNACKS/CANDY</t>
  </si>
  <si>
    <t>1094-0007-3010-000-00060</t>
  </si>
  <si>
    <t>MESS-HALIFAX-JUNIOR RANKS-FLEET CLUB~BAR~SALES - CONSUMER~DEF~JEWELLERY/ACC/GIFTWARE</t>
  </si>
  <si>
    <t>1094-0007-3010-000-00191</t>
  </si>
  <si>
    <t>MESS-HALIFAX-JUNIOR RANKS-FLEET CLUB~BAR~SALES - CONSUMER~DEF~BEER</t>
  </si>
  <si>
    <t>1094-0007-3010-000-00192</t>
  </si>
  <si>
    <t>MESS-HALIFAX-JUNIOR RANKS-FLEET CLUB~BAR~SALES - CONSUMER~DEF~WINE AND COOLERS</t>
  </si>
  <si>
    <t>1094-0007-3010-000-00193</t>
  </si>
  <si>
    <t>MESS-HALIFAX-JUNIOR RANKS-FLEET CLUB~BAR~SALES - CONSUMER~DEF~ALCOHOL</t>
  </si>
  <si>
    <t>1094-0007-3010-000-00194</t>
  </si>
  <si>
    <t>MESS-HALIFAX-JUNIOR RANKS-FLEET CLUB~BAR~SALES - CONSUMER~DEF~BEER (DRAFT)</t>
  </si>
  <si>
    <t>1094-0007-3010-000-00195</t>
  </si>
  <si>
    <t>MESS-HALIFAX-JUNIOR RANKS-FLEET CLUB~BAR~SALES - CONSUMER~DEF~SAQ WINE</t>
  </si>
  <si>
    <t>1094-0007-4010-000-00010</t>
  </si>
  <si>
    <t>MESS-HALIFAX-JUNIOR RANKS-FLEET CLUB~BAR~COGS - PURCHASES~DEF~POP/CANDY</t>
  </si>
  <si>
    <t>1094-0007-4010-000-00011</t>
  </si>
  <si>
    <t>MESS-HALIFAX-JUNIOR RANKS-FLEET CLUB~BAR~COGS - PURCHASES~DEF~SOFT DRINKS</t>
  </si>
  <si>
    <t>1094-0007-4010-000-00012</t>
  </si>
  <si>
    <t>MESS-HALIFAX-JUNIOR RANKS-FLEET CLUB~BAR~COGS - PURCHASES~DEF~SNACKS/CANDY</t>
  </si>
  <si>
    <t>1094-0007-4010-000-00191</t>
  </si>
  <si>
    <t>MESS-HALIFAX-JUNIOR RANKS-FLEET CLUB~BAR~COGS - PURCHASES~DEF~BEER</t>
  </si>
  <si>
    <t>1094-0007-4010-000-00192</t>
  </si>
  <si>
    <t>MESS-HALIFAX-JUNIOR RANKS-FLEET CLUB~BAR~COGS - PURCHASES~DEF~WINE AND COOLERS</t>
  </si>
  <si>
    <t>1094-0007-4010-000-00193</t>
  </si>
  <si>
    <t>MESS-HALIFAX-JUNIOR RANKS-FLEET CLUB~BAR~COGS - PURCHASES~DEF~ALCOHOL</t>
  </si>
  <si>
    <t>1094-0007-4010-000-00194</t>
  </si>
  <si>
    <t>MESS-HALIFAX-JUNIOR RANKS-FLEET CLUB~BAR~COGS - PURCHASES~DEF~BEER (DRAFT)</t>
  </si>
  <si>
    <t>1094-0007-4030-000-00010</t>
  </si>
  <si>
    <t>MESS-HALIFAX-JUNIOR RANKS-FLEET CLUB~BAR~COGS - INVENTORY ADJUSTMENT~DEF~POP/CANDY</t>
  </si>
  <si>
    <t>1094-0007-4030-000-00011</t>
  </si>
  <si>
    <t>MESS-HALIFAX-JUNIOR RANKS-FLEET CLUB~BAR~COGS - INVENTORY ADJUSTMENT~DEF~SOFT DRINKS</t>
  </si>
  <si>
    <t>1094-0007-4030-000-00012</t>
  </si>
  <si>
    <t>MESS-HALIFAX-JUNIOR RANKS-FLEET CLUB~BAR~COGS - INVENTORY ADJUSTMENT~DEF~SNACKS/CANDY</t>
  </si>
  <si>
    <t>1094-0007-4030-000-00060</t>
  </si>
  <si>
    <t>MESS-HALIFAX-JUNIOR RANKS-FLEET CLUB~BAR~COGS - INVENTORY ADJUSTMENT~DEF~JEWELLERY/ACC/GIFTWARE</t>
  </si>
  <si>
    <t>1094-0007-4030-000-00191</t>
  </si>
  <si>
    <t>MESS-HALIFAX-JUNIOR RANKS-FLEET CLUB~BAR~COGS - INVENTORY ADJUSTMENT~DEF~BEER</t>
  </si>
  <si>
    <t>1094-0007-4030-000-00192</t>
  </si>
  <si>
    <t>MESS-HALIFAX-JUNIOR RANKS-FLEET CLUB~BAR~COGS - INVENTORY ADJUSTMENT~DEF~WINE AND COOLERS</t>
  </si>
  <si>
    <t>1094-0007-4030-000-00193</t>
  </si>
  <si>
    <t>MESS-HALIFAX-JUNIOR RANKS-FLEET CLUB~BAR~COGS - INVENTORY ADJUSTMENT~DEF~ALCOHOL</t>
  </si>
  <si>
    <t>1094-0007-4030-000-00194</t>
  </si>
  <si>
    <t>MESS-HALIFAX-JUNIOR RANKS-FLEET CLUB~BAR~COGS - INVENTORY ADJUSTMENT~DEF~BEER (DRAFT)</t>
  </si>
  <si>
    <t>COGS - TRANSFER</t>
  </si>
  <si>
    <t>1094-0007-4040-000-00010</t>
  </si>
  <si>
    <t>MESS-HALIFAX-JUNIOR RANKS-FLEET CLUB~BAR~COGS - TRANSFER~DEF~POP/CANDY</t>
  </si>
  <si>
    <t>1094-0007-4040-000-00011</t>
  </si>
  <si>
    <t>MESS-HALIFAX-JUNIOR RANKS-FLEET CLUB~BAR~COGS - TRANSFER~DEF~SOFT DRINKS</t>
  </si>
  <si>
    <t>1094-0007-4040-000-00060</t>
  </si>
  <si>
    <t>MESS-HALIFAX-JUNIOR RANKS-FLEET CLUB~BAR~COGS - TRANSFER~DEF~JEWELLERY/ACC/GIFTWARE</t>
  </si>
  <si>
    <t>1094-0007-4040-000-00191</t>
  </si>
  <si>
    <t>MESS-HALIFAX-JUNIOR RANKS-FLEET CLUB~BAR~COGS - TRANSFER~DEF~BEER</t>
  </si>
  <si>
    <t>1094-0007-4040-000-00192</t>
  </si>
  <si>
    <t>MESS-HALIFAX-JUNIOR RANKS-FLEET CLUB~BAR~COGS - TRANSFER~DEF~WINE AND COOLERS</t>
  </si>
  <si>
    <t>1094-0007-4040-000-00193</t>
  </si>
  <si>
    <t>MESS-HALIFAX-JUNIOR RANKS-FLEET CLUB~BAR~COGS - TRANSFER~DEF~ALCOHOL</t>
  </si>
  <si>
    <t>1094-0007-4040-000-00194</t>
  </si>
  <si>
    <t>MESS-HALIFAX-JUNIOR RANKS-FLEET CLUB~BAR~COGS - TRANSFER~DEF~BEER (DRAFT)</t>
  </si>
  <si>
    <t>1094-0007-5202-000-02084</t>
  </si>
  <si>
    <t>MESS-HALIFAX-JUNIOR RANKS-FLEET CLUB~BAR~FUNCTION REV - PRIVATE~DEF~GENERAL</t>
  </si>
  <si>
    <t>1094-0007-5804-000-04900</t>
  </si>
  <si>
    <t>MESS-HALIFAX-JUNIOR RANKS-FLEET CLUB~BAR~COVID19 WAGE SUBSIDY~DEF~COVID CONTINUED COST</t>
  </si>
  <si>
    <t>1094-0007-6500-000-00000</t>
  </si>
  <si>
    <t>MESS-HALIFAX-JUNIOR RANKS-FLEET CLUB~BAR~OTHER REV~DEF~DEF</t>
  </si>
  <si>
    <t>1094-0007-6501-000-00000</t>
  </si>
  <si>
    <t>MESS-HALIFAX-JUNIOR RANKS-FLEET CLUB~BAR~MISCELLANEOUS REV~DEF~DEF</t>
  </si>
  <si>
    <t>1094-0007-7200-000-02028</t>
  </si>
  <si>
    <t>MESS-HALIFAX-JUNIOR RANKS-FLEET CLUB~BAR~FUNCTION EXP - ENTERTAINMENT~DEF~ASSESSMENT</t>
  </si>
  <si>
    <t>1094-0007-7200-000-02072</t>
  </si>
  <si>
    <t>MESS-HALIFAX-JUNIOR RANKS-FLEET CLUB~BAR~FUNCTION EXP - ENTERTAINMENT~DEF~FAMILY WELLNESS PROGRAM</t>
  </si>
  <si>
    <t>1094-0007-7200-000-02084</t>
  </si>
  <si>
    <t>MESS-HALIFAX-JUNIOR RANKS-FLEET CLUB~BAR~FUNCTION EXP - ENTERTAINMENT~DEF~GENERAL</t>
  </si>
  <si>
    <t>1094-0007-7200-000-02163</t>
  </si>
  <si>
    <t>MESS-HALIFAX-JUNIOR RANKS-FLEET CLUB~BAR~FUNCTION EXP - ENTERTAINMENT~DEF~TGIF</t>
  </si>
  <si>
    <t>1094-0007-7202-000-02084</t>
  </si>
  <si>
    <t>MESS-HALIFAX-JUNIOR RANKS-FLEET CLUB~BAR~FUNCTION EXP - PRIVATE~DEF~GENERAL</t>
  </si>
  <si>
    <t>1094-0007-7204-000-02084</t>
  </si>
  <si>
    <t>MESS-HALIFAX-JUNIOR RANKS-FLEET CLUB~BAR~FUNCTION EXP - SPORTS~DEF~GENERAL</t>
  </si>
  <si>
    <t>1094-0007-7304-347-00000</t>
  </si>
  <si>
    <t>MESS-HALIFAX-JUNIOR RANKS-FLEET CLUB~BAR~FEES EXP - OTHER~CREDIT CARD~DEF</t>
  </si>
  <si>
    <t>1094-0007-7304-522-00000</t>
  </si>
  <si>
    <t>MESS-HALIFAX-JUNIOR RANKS-FLEET CLUB~BAR~FEES EXP - OTHER~TERMINAL FEES~DEF</t>
  </si>
  <si>
    <t>1094-0007-7665-000-00000</t>
  </si>
  <si>
    <t>MESS-HALIFAX-JUNIOR RANKS-FLEET CLUB~BAR~OVER SHORT~DEF~DEF</t>
  </si>
  <si>
    <t>1094-0007-7953-000-00000</t>
  </si>
  <si>
    <t>MESS-HALIFAX-JUNIOR RANKS-FLEET CLUB~BAR~F&amp;E UNDER 10,000~DEF~DEF</t>
  </si>
  <si>
    <t>1094-0007-7954-000-00000</t>
  </si>
  <si>
    <t>MESS-HALIFAX-JUNIOR RANKS-FLEET CLUB~BAR~REPAIR / MAINTENANCE EXP F&amp;E~DEF~DEF</t>
  </si>
  <si>
    <t>1094-0007-7954-381-00000</t>
  </si>
  <si>
    <t>MESS-HALIFAX-JUNIOR RANKS-FLEET CLUB~BAR~REPAIR / MAINTENANCE EXP F&amp;E~F AND E~DEF</t>
  </si>
  <si>
    <t>1094-0007-7955-000-00000</t>
  </si>
  <si>
    <t>MESS-HALIFAX-JUNIOR RANKS-FLEET CLUB~BAR~REPAIR / MAINTENANCE EXP FACILITY~DEF~DEF</t>
  </si>
  <si>
    <t>1094-0007-8050-330-00000</t>
  </si>
  <si>
    <t>MESS-HALIFAX-JUNIOR RANKS-FLEET CLUB~BAR~SERVICES EXP~CLEANING~DEF</t>
  </si>
  <si>
    <t>1094-0007-8050-529-00000</t>
  </si>
  <si>
    <t>MESS-HALIFAX-JUNIOR RANKS-FLEET CLUB~BAR~SERVICES EXP~TRAINING~DEF</t>
  </si>
  <si>
    <t>1094-0007-8100-000-00000</t>
  </si>
  <si>
    <t>MESS-HALIFAX-JUNIOR RANKS-FLEET CLUB~BAR~SUPPLIES EXP - OFFICE~DEF~DEF</t>
  </si>
  <si>
    <t>1094-0007-8100-215-00000</t>
  </si>
  <si>
    <t>MESS-HALIFAX-JUNIOR RANKS-FLEET CLUB~BAR~SUPPLIES EXP - OFFICE~OTHER~DEF</t>
  </si>
  <si>
    <t>1094-0007-8100-330-00000</t>
  </si>
  <si>
    <t>MESS-HALIFAX-JUNIOR RANKS-FLEET CLUB~BAR~SUPPLIES EXP - OFFICE~CLEANING~DEF</t>
  </si>
  <si>
    <t>1094-0007-8100-365-00000</t>
  </si>
  <si>
    <t>MESS-HALIFAX-JUNIOR RANKS-FLEET CLUB~BAR~SUPPLIES EXP - OFFICE~DISHES~DEF</t>
  </si>
  <si>
    <t>1094-0007-8100-395-00000</t>
  </si>
  <si>
    <t>MESS-HALIFAX-JUNIOR RANKS-FLEET CLUB~BAR~SUPPLIES EXP - OFFICE~GLASSES~DEF</t>
  </si>
  <si>
    <t>1094-0007-8100-432-00000</t>
  </si>
  <si>
    <t>MESS-HALIFAX-JUNIOR RANKS-FLEET CLUB~BAR~SUPPLIES EXP - OFFICE~MATCHES/STRAWS~DEF</t>
  </si>
  <si>
    <t>1094-0007-8100-439-00000</t>
  </si>
  <si>
    <t>MESS-HALIFAX-JUNIOR RANKS-FLEET CLUB~BAR~SUPPLIES EXP - OFFICE~MIX~DEF</t>
  </si>
  <si>
    <t>1094-0007-8100-504-00000</t>
  </si>
  <si>
    <t>MESS-HALIFAX-JUNIOR RANKS-FLEET CLUB~BAR~SUPPLIES EXP - OFFICE~SNACKS~DEF</t>
  </si>
  <si>
    <t>1094-0007-8100-513-00000</t>
  </si>
  <si>
    <t>MESS-HALIFAX-JUNIOR RANKS-FLEET CLUB~BAR~SUPPLIES EXP - OFFICE~STATIONERY~DEF</t>
  </si>
  <si>
    <t>1094-0007-8100-531-00000</t>
  </si>
  <si>
    <t>MESS-HALIFAX-JUNIOR RANKS-FLEET CLUB~BAR~SUPPLIES EXP - OFFICE~UNIFORM~DEF</t>
  </si>
  <si>
    <t>1094-0007-8300-000-00000</t>
  </si>
  <si>
    <t>MESS-HALIFAX-JUNIOR RANKS-FLEET CLUB~BAR~WAGES EXP~DEF~DEF</t>
  </si>
  <si>
    <t>1094-0007-8500-000-00000</t>
  </si>
  <si>
    <t>MESS-HALIFAX-JUNIOR RANKS-FLEET CLUB~BAR~OTHER EXP~DEF~DEF</t>
  </si>
  <si>
    <t>1094-0007-8501-000-00000</t>
  </si>
  <si>
    <t>MESS-HALIFAX-JUNIOR RANKS-FLEET CLUB~BAR~MISCELLANEOUS EXP~DEF~DEF</t>
  </si>
  <si>
    <t>0008</t>
  </si>
  <si>
    <t>1094-0008-3010-000-00010</t>
  </si>
  <si>
    <t>MESS-HALIFAX-JUNIOR RANKS-FLEET CLUB~BAR 2~SALES - CONSUMER~DEF~POP/CANDY</t>
  </si>
  <si>
    <t>1094-0008-3010-000-00191</t>
  </si>
  <si>
    <t>MESS-HALIFAX-JUNIOR RANKS-FLEET CLUB~BAR 2~SALES - CONSUMER~DEF~BEER</t>
  </si>
  <si>
    <t>1094-0008-3010-000-00192</t>
  </si>
  <si>
    <t>MESS-HALIFAX-JUNIOR RANKS-FLEET CLUB~BAR 2~SALES - CONSUMER~DEF~WINE AND COOLERS</t>
  </si>
  <si>
    <t>1094-0008-3010-000-00193</t>
  </si>
  <si>
    <t>MESS-HALIFAX-JUNIOR RANKS-FLEET CLUB~BAR 2~SALES - CONSUMER~DEF~ALCOHOL</t>
  </si>
  <si>
    <t>1094-0008-4010-000-00191</t>
  </si>
  <si>
    <t>MESS-HALIFAX-JUNIOR RANKS-FLEET CLUB~BAR 2~COGS - PURCHASES~DEF~BEER</t>
  </si>
  <si>
    <t>1094-0008-4030-000-00010</t>
  </si>
  <si>
    <t>MESS-HALIFAX-JUNIOR RANKS-FLEET CLUB~BAR 2~COGS - INVENTORY ADJUSTMENT~DEF~POP/CANDY</t>
  </si>
  <si>
    <t>1094-0008-4030-000-00191</t>
  </si>
  <si>
    <t>MESS-HALIFAX-JUNIOR RANKS-FLEET CLUB~BAR 2~COGS - INVENTORY ADJUSTMENT~DEF~BEER</t>
  </si>
  <si>
    <t>1094-0008-4030-000-00192</t>
  </si>
  <si>
    <t>MESS-HALIFAX-JUNIOR RANKS-FLEET CLUB~BAR 2~COGS - INVENTORY ADJUSTMENT~DEF~WINE AND COOLERS</t>
  </si>
  <si>
    <t>1094-0008-4030-000-00193</t>
  </si>
  <si>
    <t>MESS-HALIFAX-JUNIOR RANKS-FLEET CLUB~BAR 2~COGS - INVENTORY ADJUSTMENT~DEF~ALCOHOL</t>
  </si>
  <si>
    <t>1094-0008-4030-000-00194</t>
  </si>
  <si>
    <t>MESS-HALIFAX-JUNIOR RANKS-FLEET CLUB~BAR 2~COGS - INVENTORY ADJUSTMENT~DEF~BEER (DRAFT)</t>
  </si>
  <si>
    <t>1094-0008-4040-000-00010</t>
  </si>
  <si>
    <t>MESS-HALIFAX-JUNIOR RANKS-FLEET CLUB~BAR 2~COGS - TRANSFER~DEF~POP/CANDY</t>
  </si>
  <si>
    <t>1094-0008-4040-000-00191</t>
  </si>
  <si>
    <t>MESS-HALIFAX-JUNIOR RANKS-FLEET CLUB~BAR 2~COGS - TRANSFER~DEF~BEER</t>
  </si>
  <si>
    <t>1094-0008-4040-000-00192</t>
  </si>
  <si>
    <t>MESS-HALIFAX-JUNIOR RANKS-FLEET CLUB~BAR 2~COGS - TRANSFER~DEF~WINE AND COOLERS</t>
  </si>
  <si>
    <t>1094-0008-4040-000-00193</t>
  </si>
  <si>
    <t>MESS-HALIFAX-JUNIOR RANKS-FLEET CLUB~BAR 2~COGS - TRANSFER~DEF~ALCOHOL</t>
  </si>
  <si>
    <t>1094-0008-7665-000-00000</t>
  </si>
  <si>
    <t>MESS-HALIFAX-JUNIOR RANKS-FLEET CLUB~BAR 2~OVER SHORT~DEF~DEF</t>
  </si>
  <si>
    <t>OVERALL NET INCOME</t>
  </si>
  <si>
    <t>GL Acount</t>
  </si>
  <si>
    <t>APR22-23</t>
  </si>
  <si>
    <t>MAY22-23</t>
  </si>
  <si>
    <t>JUN22-23</t>
  </si>
  <si>
    <t>JUL22-23</t>
  </si>
  <si>
    <t>AUG22-23</t>
  </si>
  <si>
    <t>SEP22-23</t>
  </si>
  <si>
    <t>OCT22-23</t>
  </si>
  <si>
    <t>NOV22-23</t>
  </si>
  <si>
    <t>DEC22-23</t>
  </si>
  <si>
    <t>JAN22-23</t>
  </si>
  <si>
    <t>FEB22-23</t>
  </si>
  <si>
    <t>MAR22-23</t>
  </si>
  <si>
    <t>DEC23-24</t>
  </si>
  <si>
    <t>JAN23-24</t>
  </si>
  <si>
    <t>FEB23-24</t>
  </si>
  <si>
    <t>MAR23-24</t>
  </si>
  <si>
    <t>Total Yearly Budget</t>
  </si>
  <si>
    <t>1094</t>
  </si>
  <si>
    <t>Actual YTD</t>
  </si>
  <si>
    <t>Budget YTD</t>
  </si>
  <si>
    <t>Budget Total Year</t>
  </si>
  <si>
    <t>DEF</t>
  </si>
  <si>
    <t>BAR</t>
  </si>
  <si>
    <t>BAR 2</t>
  </si>
  <si>
    <t>0002</t>
  </si>
  <si>
    <t>No Results</t>
  </si>
  <si>
    <t>The specified criteria didn't result in any data.</t>
  </si>
  <si>
    <t>MESS-HALIFAX-JUNIOR RANKS-FLEET MOOSE TICKETS CLUB~DEF~FUNCTION REV - SPORTS~DEF~GENERAL</t>
  </si>
  <si>
    <t>MESS-HALIFAX-JUNIOR RANKS-FLEET (MOOSE HEADS) CLUB~DEF~FUNCTION EXP - SPORTS~DEF~GENERAL</t>
  </si>
  <si>
    <r>
      <t xml:space="preserve">MESS-HALIFAX-JUNIOR RANKS-FLEET </t>
    </r>
    <r>
      <rPr>
        <b/>
        <sz val="12"/>
        <rFont val="Calibri"/>
        <family val="2"/>
      </rPr>
      <t>ROOM RENTAL</t>
    </r>
    <r>
      <rPr>
        <sz val="12"/>
        <rFont val="Calibri"/>
        <family val="2"/>
      </rPr>
      <t xml:space="preserve"> CLUB~DEF~FUNCTION REV - PRIVATE~DEF~GENERAL</t>
    </r>
  </si>
  <si>
    <t>APR25-26</t>
  </si>
  <si>
    <t>MAY25-26</t>
  </si>
  <si>
    <t>JUN25-26</t>
  </si>
  <si>
    <t>JUL25-26</t>
  </si>
  <si>
    <t>AUG25-26</t>
  </si>
  <si>
    <t>SEP25-26</t>
  </si>
  <si>
    <t>OCT25-26</t>
  </si>
  <si>
    <t>NOV25-26</t>
  </si>
  <si>
    <t>DEC25-26</t>
  </si>
  <si>
    <t>JAN25-26</t>
  </si>
  <si>
    <t>FEB25-26</t>
  </si>
  <si>
    <t>MAR25-26</t>
  </si>
  <si>
    <t>1094-007-7954-381-0000</t>
  </si>
  <si>
    <t>MESS-HALIFAX-JUNIOR RANKS-FLEET CLUB~BAR REPAIR/MAINTANCE EXP F&amp;E ~F AND E ~DEF</t>
  </si>
  <si>
    <t>MESS-HALIFAX-JUNIOR RANKS-FLEET (Wings/Dogs) CLUB~DEF~FUNCTION REV - ENTERTAINMENT~DEF~GENERAL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</si>
</sst>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]#,##0.00;[Red]\-[$]#,##0.00"/>
    <numFmt numFmtId="165" formatCode="[$]#,##0.00;[Red]\([$]#,##0.00\)"/>
    <numFmt numFmtId="166" formatCode="[$]#,##0.00;\-[$]#,##0.00"/>
  </numFmts>
  <fonts count="11" x14ac:knownFonts="1">
    <font>
      <sz val="11"/>
      <color theme="1"/>
      <name val="Calibri"/>
    </font>
    <font>
      <sz val="8"/>
      <color theme="1"/>
      <name val="Calibri"/>
    </font>
    <font>
      <b/>
      <sz val="8"/>
      <color theme="1"/>
      <name val="Calibri"/>
    </font>
    <font>
      <sz val="9"/>
      <color theme="1"/>
      <name val="Calibri"/>
    </font>
    <font>
      <b/>
      <sz val="10"/>
      <color rgb="FFCC0000"/>
      <name val="Calibri"/>
    </font>
    <font>
      <sz val="12"/>
      <name val="Calibri"/>
      <family val="2"/>
    </font>
    <font>
      <b/>
      <sz val="12"/>
      <name val="Calibri"/>
      <family val="2"/>
    </font>
    <font>
      <sz val="12"/>
      <color rgb="FFFF0000"/>
      <name val="Calibri"/>
      <family val="2"/>
    </font>
    <font>
      <b/>
      <sz val="12"/>
      <color rgb="FFFF0000"/>
      <name val="Calibri"/>
      <family val="2"/>
    </font>
    <font>
      <sz val="12"/>
      <color theme="4"/>
      <name val="Calibri"/>
      <family val="2"/>
    </font>
    <font>
      <sz val="12"/>
      <color rgb="FF00B05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EF"/>
      </patternFill>
    </fill>
    <fill>
      <patternFill patternType="solid">
        <fgColor rgb="FFEFEDDE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EEEEEE"/>
      </patternFill>
    </fill>
    <fill>
      <patternFill patternType="solid">
        <fgColor rgb="FFE7E7B7"/>
      </patternFill>
    </fill>
    <fill>
      <patternFill patternType="solid">
        <fgColor rgb="FFCC9933"/>
      </patternFill>
    </fill>
    <fill>
      <patternFill patternType="solid">
        <fgColor rgb="FFF3F2EA"/>
      </patternFill>
    </fill>
    <fill>
      <patternFill patternType="solid">
        <fgColor rgb="FFE7F2E6"/>
      </patternFill>
    </fill>
  </fills>
  <borders count="16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/>
      <top/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/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/>
      <right style="thin">
        <color rgb="FF979991"/>
      </right>
      <top style="thin">
        <color rgb="FF000000"/>
      </top>
      <bottom/>
      <diagonal/>
    </border>
    <border>
      <left/>
      <right style="thin">
        <color rgb="FF979991"/>
      </right>
      <top/>
      <bottom/>
      <diagonal/>
    </border>
    <border>
      <left/>
      <right style="thin">
        <color rgb="FF979991"/>
      </right>
      <top/>
      <bottom style="thin">
        <color rgb="FF000000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164" fontId="1" fillId="4" borderId="4" xfId="0" applyNumberFormat="1" applyFont="1" applyFill="1" applyBorder="1" applyAlignment="1">
      <alignment horizontal="right" vertical="top" wrapText="1"/>
    </xf>
    <xf numFmtId="164" fontId="2" fillId="5" borderId="4" xfId="0" applyNumberFormat="1" applyFont="1" applyFill="1" applyBorder="1" applyAlignment="1">
      <alignment horizontal="right" vertical="top" wrapText="1"/>
    </xf>
    <xf numFmtId="0" fontId="2" fillId="6" borderId="4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164" fontId="2" fillId="6" borderId="4" xfId="0" applyNumberFormat="1" applyFont="1" applyFill="1" applyBorder="1" applyAlignment="1">
      <alignment horizontal="right" vertical="top" wrapText="1"/>
    </xf>
    <xf numFmtId="0" fontId="2" fillId="5" borderId="4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right" vertical="top" wrapText="1"/>
    </xf>
    <xf numFmtId="0" fontId="2" fillId="7" borderId="5" xfId="0" applyFont="1" applyFill="1" applyBorder="1" applyAlignment="1">
      <alignment horizontal="left" vertical="top" wrapText="1"/>
    </xf>
    <xf numFmtId="164" fontId="2" fillId="7" borderId="5" xfId="0" applyNumberFormat="1" applyFont="1" applyFill="1" applyBorder="1" applyAlignment="1">
      <alignment horizontal="right" vertical="top" wrapText="1"/>
    </xf>
    <xf numFmtId="0" fontId="0" fillId="2" borderId="4" xfId="0" applyFill="1" applyBorder="1" applyAlignment="1">
      <alignment horizontal="left" vertical="top" wrapText="1"/>
    </xf>
    <xf numFmtId="0" fontId="2" fillId="8" borderId="5" xfId="0" applyFont="1" applyFill="1" applyBorder="1" applyAlignment="1">
      <alignment horizontal="left" vertical="top" wrapText="1"/>
    </xf>
    <xf numFmtId="164" fontId="2" fillId="8" borderId="5" xfId="0" applyNumberFormat="1" applyFont="1" applyFill="1" applyBorder="1" applyAlignment="1">
      <alignment horizontal="right" vertical="top" wrapText="1"/>
    </xf>
    <xf numFmtId="0" fontId="3" fillId="0" borderId="6" xfId="0" applyFont="1" applyBorder="1" applyAlignment="1">
      <alignment horizontal="center" vertical="top"/>
    </xf>
    <xf numFmtId="0" fontId="0" fillId="2" borderId="1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164" fontId="1" fillId="4" borderId="2" xfId="0" applyNumberFormat="1" applyFont="1" applyFill="1" applyBorder="1" applyAlignment="1">
      <alignment horizontal="right" vertical="top" wrapText="1"/>
    </xf>
    <xf numFmtId="165" fontId="1" fillId="4" borderId="2" xfId="0" applyNumberFormat="1" applyFont="1" applyFill="1" applyBorder="1" applyAlignment="1">
      <alignment horizontal="right" vertical="top" wrapText="1"/>
    </xf>
    <xf numFmtId="164" fontId="2" fillId="9" borderId="2" xfId="0" applyNumberFormat="1" applyFont="1" applyFill="1" applyBorder="1" applyAlignment="1">
      <alignment horizontal="right" vertical="top" wrapText="1"/>
    </xf>
    <xf numFmtId="165" fontId="2" fillId="9" borderId="3" xfId="0" applyNumberFormat="1" applyFont="1" applyFill="1" applyBorder="1" applyAlignment="1">
      <alignment horizontal="right" vertical="top" wrapText="1"/>
    </xf>
    <xf numFmtId="164" fontId="2" fillId="6" borderId="2" xfId="0" applyNumberFormat="1" applyFont="1" applyFill="1" applyBorder="1" applyAlignment="1">
      <alignment horizontal="right" vertical="top" wrapText="1"/>
    </xf>
    <xf numFmtId="165" fontId="2" fillId="6" borderId="2" xfId="0" applyNumberFormat="1" applyFont="1" applyFill="1" applyBorder="1" applyAlignment="1">
      <alignment horizontal="right" vertical="top" wrapText="1"/>
    </xf>
    <xf numFmtId="164" fontId="2" fillId="10" borderId="2" xfId="0" applyNumberFormat="1" applyFont="1" applyFill="1" applyBorder="1" applyAlignment="1">
      <alignment horizontal="right" vertical="top" wrapText="1"/>
    </xf>
    <xf numFmtId="165" fontId="2" fillId="10" borderId="3" xfId="0" applyNumberFormat="1" applyFont="1" applyFill="1" applyBorder="1" applyAlignment="1">
      <alignment horizontal="right" vertical="top" wrapText="1"/>
    </xf>
    <xf numFmtId="0" fontId="1" fillId="10" borderId="2" xfId="0" applyFont="1" applyFill="1" applyBorder="1" applyAlignment="1">
      <alignment horizontal="left" vertical="top" wrapText="1"/>
    </xf>
    <xf numFmtId="164" fontId="1" fillId="10" borderId="2" xfId="0" applyNumberFormat="1" applyFont="1" applyFill="1" applyBorder="1" applyAlignment="1">
      <alignment horizontal="right" vertical="top" wrapText="1"/>
    </xf>
    <xf numFmtId="165" fontId="1" fillId="10" borderId="2" xfId="0" applyNumberFormat="1" applyFont="1" applyFill="1" applyBorder="1" applyAlignment="1">
      <alignment horizontal="right" vertical="top" wrapText="1"/>
    </xf>
    <xf numFmtId="0" fontId="0" fillId="4" borderId="2" xfId="0" applyFill="1" applyBorder="1" applyAlignment="1">
      <alignment horizontal="right" vertical="top" wrapText="1"/>
    </xf>
    <xf numFmtId="164" fontId="2" fillId="5" borderId="2" xfId="0" applyNumberFormat="1" applyFont="1" applyFill="1" applyBorder="1" applyAlignment="1">
      <alignment horizontal="right" vertical="top" wrapText="1"/>
    </xf>
    <xf numFmtId="165" fontId="2" fillId="5" borderId="2" xfId="0" applyNumberFormat="1" applyFont="1" applyFill="1" applyBorder="1" applyAlignment="1">
      <alignment horizontal="right" vertical="top" wrapText="1"/>
    </xf>
    <xf numFmtId="0" fontId="0" fillId="10" borderId="2" xfId="0" applyFill="1" applyBorder="1" applyAlignment="1">
      <alignment horizontal="right" vertical="top" wrapText="1"/>
    </xf>
    <xf numFmtId="164" fontId="2" fillId="7" borderId="2" xfId="0" applyNumberFormat="1" applyFont="1" applyFill="1" applyBorder="1" applyAlignment="1">
      <alignment horizontal="right" vertical="top" wrapText="1"/>
    </xf>
    <xf numFmtId="165" fontId="2" fillId="7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166" fontId="5" fillId="4" borderId="4" xfId="0" applyNumberFormat="1" applyFont="1" applyFill="1" applyBorder="1" applyAlignment="1">
      <alignment horizontal="right" vertical="top" wrapText="1"/>
    </xf>
    <xf numFmtId="0" fontId="5" fillId="4" borderId="4" xfId="0" applyFont="1" applyFill="1" applyBorder="1" applyAlignment="1">
      <alignment horizontal="righ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5" fillId="0" borderId="0" xfId="0" applyFont="1"/>
    <xf numFmtId="0" fontId="5" fillId="4" borderId="4" xfId="0" applyFont="1" applyFill="1" applyBorder="1" applyAlignment="1">
      <alignment horizontal="left" vertical="top" wrapText="1"/>
    </xf>
    <xf numFmtId="0" fontId="6" fillId="6" borderId="4" xfId="0" applyFont="1" applyFill="1" applyBorder="1" applyAlignment="1">
      <alignment horizontal="left" vertical="top" wrapText="1"/>
    </xf>
    <xf numFmtId="0" fontId="6" fillId="5" borderId="4" xfId="0" applyFont="1" applyFill="1" applyBorder="1" applyAlignment="1">
      <alignment horizontal="left" vertical="top" wrapText="1"/>
    </xf>
    <xf numFmtId="166" fontId="6" fillId="5" borderId="4" xfId="0" applyNumberFormat="1" applyFont="1" applyFill="1" applyBorder="1" applyAlignment="1">
      <alignment horizontal="right" vertical="top" wrapText="1"/>
    </xf>
    <xf numFmtId="166" fontId="6" fillId="6" borderId="4" xfId="0" applyNumberFormat="1" applyFont="1" applyFill="1" applyBorder="1" applyAlignment="1">
      <alignment horizontal="right" vertical="top" wrapText="1"/>
    </xf>
    <xf numFmtId="0" fontId="6" fillId="7" borderId="5" xfId="0" applyFont="1" applyFill="1" applyBorder="1" applyAlignment="1">
      <alignment horizontal="left" vertical="top" wrapText="1"/>
    </xf>
    <xf numFmtId="0" fontId="6" fillId="8" borderId="5" xfId="0" applyFont="1" applyFill="1" applyBorder="1" applyAlignment="1">
      <alignment horizontal="left" vertical="top" wrapText="1"/>
    </xf>
    <xf numFmtId="166" fontId="6" fillId="8" borderId="5" xfId="0" applyNumberFormat="1" applyFont="1" applyFill="1" applyBorder="1" applyAlignment="1">
      <alignment horizontal="right" vertical="top" wrapText="1"/>
    </xf>
    <xf numFmtId="0" fontId="5" fillId="4" borderId="0" xfId="0" applyFont="1" applyFill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  <xf numFmtId="0" fontId="1" fillId="4" borderId="0" xfId="0" applyFont="1" applyFill="1" applyAlignment="1">
      <alignment horizontal="left" vertical="top" wrapText="1"/>
    </xf>
    <xf numFmtId="0" fontId="1" fillId="2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left" vertical="top" wrapText="1"/>
    </xf>
    <xf numFmtId="0" fontId="2" fillId="3" borderId="1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5" fillId="4" borderId="4" xfId="0" applyFont="1" applyFill="1" applyBorder="1" applyAlignment="1">
      <alignment horizontal="left" vertical="top" wrapText="1"/>
    </xf>
    <xf numFmtId="0" fontId="5" fillId="4" borderId="0" xfId="0" applyFont="1" applyFill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5" fillId="4" borderId="13" xfId="0" applyFont="1" applyFill="1" applyBorder="1" applyAlignment="1">
      <alignment horizontal="left" vertical="top" wrapText="1"/>
    </xf>
    <xf numFmtId="0" fontId="5" fillId="4" borderId="14" xfId="0" applyFont="1" applyFill="1" applyBorder="1" applyAlignment="1">
      <alignment horizontal="left" vertical="top" wrapText="1"/>
    </xf>
    <xf numFmtId="0" fontId="5" fillId="4" borderId="15" xfId="0" applyFont="1" applyFill="1" applyBorder="1" applyAlignment="1">
      <alignment horizontal="left" vertical="top" wrapText="1"/>
    </xf>
    <xf numFmtId="166" fontId="7" fillId="4" borderId="4" xfId="0" applyNumberFormat="1" applyFont="1" applyFill="1" applyBorder="1" applyAlignment="1">
      <alignment horizontal="right" vertical="top" wrapText="1"/>
    </xf>
    <xf numFmtId="0" fontId="7" fillId="4" borderId="4" xfId="0" applyFont="1" applyFill="1" applyBorder="1" applyAlignment="1">
      <alignment horizontal="right" vertical="top" wrapText="1"/>
    </xf>
    <xf numFmtId="166" fontId="8" fillId="6" borderId="4" xfId="0" applyNumberFormat="1" applyFont="1" applyFill="1" applyBorder="1" applyAlignment="1">
      <alignment horizontal="right" vertical="top" wrapText="1"/>
    </xf>
    <xf numFmtId="166" fontId="8" fillId="7" borderId="5" xfId="0" applyNumberFormat="1" applyFont="1" applyFill="1" applyBorder="1" applyAlignment="1">
      <alignment horizontal="right" vertical="top" wrapText="1"/>
    </xf>
    <xf numFmtId="166" fontId="9" fillId="4" borderId="4" xfId="0" applyNumberFormat="1" applyFont="1" applyFill="1" applyBorder="1" applyAlignment="1">
      <alignment horizontal="right" vertical="top" wrapText="1"/>
    </xf>
    <xf numFmtId="166" fontId="10" fillId="4" borderId="4" xfId="0" applyNumberFormat="1" applyFont="1" applyFill="1" applyBorder="1" applyAlignment="1">
      <alignment horizontal="right" vertical="top" wrapText="1"/>
    </xf>
    <xf numFmtId="0" fontId="10" fillId="4" borderId="4" xfId="0" applyFont="1" applyFill="1" applyBorder="1" applyAlignment="1">
      <alignment horizontal="right" vertical="top" wrapText="1"/>
    </xf>
    <xf numFmtId="0" fontId="8" fillId="6" borderId="4" xfId="0" applyFont="1" applyFill="1" applyBorder="1" applyAlignment="1">
      <alignment horizontal="left" vertical="top" wrapText="1"/>
    </xf>
    <xf numFmtId="0" fontId="8" fillId="5" borderId="4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12700</xdr:colOff>
      <xdr:row>0</xdr:row>
      <xdr:rowOff>6350</xdr:rowOff>
    </xdr:from>
    <xdr:ext cx="152400" cy="152400"/>
    <xdr:pic>
      <xdr:nvPicPr>
        <xdr:cNvPr id="2" name="image1.png" descr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4"/>
  <sheetViews>
    <sheetView showGridLines="0" workbookViewId="0">
      <selection sqref="A1:XFD1048576"/>
    </sheetView>
  </sheetViews>
  <sheetFormatPr defaultRowHeight="15" x14ac:dyDescent="0.25"/>
  <cols>
    <col min="1" max="1" width="26.140625" bestFit="1" customWidth="1"/>
    <col min="2" max="2" width="7.7109375" bestFit="1" customWidth="1"/>
    <col min="3" max="3" width="22.5703125" bestFit="1" customWidth="1"/>
    <col min="4" max="4" width="17.140625" bestFit="1" customWidth="1"/>
    <col min="5" max="5" width="37.42578125" customWidth="1"/>
    <col min="6" max="6" width="6.5703125" bestFit="1" customWidth="1"/>
    <col min="7" max="7" width="6.85546875" bestFit="1" customWidth="1"/>
    <col min="8" max="9" width="6.42578125" bestFit="1" customWidth="1"/>
    <col min="10" max="10" width="6.7109375" bestFit="1" customWidth="1"/>
    <col min="11" max="11" width="6.42578125" bestFit="1" customWidth="1"/>
    <col min="12" max="13" width="6.85546875" bestFit="1" customWidth="1"/>
    <col min="14" max="14" width="7.140625" bestFit="1" customWidth="1"/>
    <col min="15" max="15" width="0.7109375" customWidth="1"/>
  </cols>
  <sheetData>
    <row r="1" spans="1:14" ht="22.5" x14ac:dyDescent="0.25">
      <c r="A1" s="1" t="s">
        <v>0</v>
      </c>
      <c r="B1" s="1" t="s">
        <v>3</v>
      </c>
      <c r="C1" s="1" t="s">
        <v>4</v>
      </c>
      <c r="D1" s="1" t="s">
        <v>5</v>
      </c>
      <c r="E1" s="1" t="s">
        <v>6</v>
      </c>
      <c r="F1" s="2" t="s">
        <v>7</v>
      </c>
      <c r="G1" s="2" t="s">
        <v>8</v>
      </c>
      <c r="H1" s="2" t="s">
        <v>9</v>
      </c>
      <c r="I1" s="2" t="s">
        <v>10</v>
      </c>
      <c r="J1" s="2" t="s">
        <v>11</v>
      </c>
      <c r="K1" s="2" t="s">
        <v>12</v>
      </c>
      <c r="L1" s="2" t="s">
        <v>13</v>
      </c>
      <c r="M1" s="2" t="s">
        <v>2</v>
      </c>
      <c r="N1" s="3" t="s">
        <v>14</v>
      </c>
    </row>
    <row r="2" spans="1:14" ht="22.5" x14ac:dyDescent="0.25">
      <c r="A2" s="60" t="s">
        <v>1</v>
      </c>
      <c r="B2" s="60" t="s">
        <v>15</v>
      </c>
      <c r="C2" s="62" t="s">
        <v>16</v>
      </c>
      <c r="D2" s="5" t="s">
        <v>17</v>
      </c>
      <c r="E2" s="5" t="s">
        <v>18</v>
      </c>
      <c r="F2" s="6">
        <v>0</v>
      </c>
      <c r="G2" s="6">
        <v>0</v>
      </c>
      <c r="H2" s="6">
        <v>0</v>
      </c>
      <c r="I2" s="6">
        <v>0</v>
      </c>
      <c r="J2" s="6">
        <v>0</v>
      </c>
      <c r="K2" s="6">
        <v>0</v>
      </c>
      <c r="L2" s="6">
        <v>0</v>
      </c>
      <c r="M2" s="6">
        <v>0</v>
      </c>
      <c r="N2" s="7">
        <v>0</v>
      </c>
    </row>
    <row r="3" spans="1:14" ht="22.5" x14ac:dyDescent="0.25">
      <c r="A3" s="61"/>
      <c r="B3" s="61"/>
      <c r="C3" s="63"/>
      <c r="D3" s="5" t="s">
        <v>19</v>
      </c>
      <c r="E3" s="5" t="s">
        <v>20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7">
        <v>0</v>
      </c>
    </row>
    <row r="4" spans="1:14" x14ac:dyDescent="0.25">
      <c r="A4" s="61"/>
      <c r="B4" s="61"/>
      <c r="C4" s="8" t="s">
        <v>21</v>
      </c>
      <c r="D4" s="9"/>
      <c r="E4" s="9"/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7">
        <v>0</v>
      </c>
    </row>
    <row r="5" spans="1:14" ht="22.5" x14ac:dyDescent="0.25">
      <c r="A5" s="61"/>
      <c r="B5" s="61"/>
      <c r="C5" s="62" t="s">
        <v>22</v>
      </c>
      <c r="D5" s="5" t="s">
        <v>23</v>
      </c>
      <c r="E5" s="5" t="s">
        <v>24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7">
        <v>0</v>
      </c>
    </row>
    <row r="6" spans="1:14" ht="22.5" x14ac:dyDescent="0.25">
      <c r="A6" s="61"/>
      <c r="B6" s="61"/>
      <c r="C6" s="63"/>
      <c r="D6" s="5" t="s">
        <v>25</v>
      </c>
      <c r="E6" s="5" t="s">
        <v>26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7">
        <v>0</v>
      </c>
    </row>
    <row r="7" spans="1:14" ht="33.75" x14ac:dyDescent="0.25">
      <c r="A7" s="61"/>
      <c r="B7" s="61"/>
      <c r="C7" s="62" t="s">
        <v>27</v>
      </c>
      <c r="D7" s="5" t="s">
        <v>28</v>
      </c>
      <c r="E7" s="5" t="s">
        <v>29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7">
        <v>0</v>
      </c>
    </row>
    <row r="8" spans="1:14" ht="22.5" x14ac:dyDescent="0.25">
      <c r="A8" s="61"/>
      <c r="B8" s="61"/>
      <c r="C8" s="63"/>
      <c r="D8" s="5" t="s">
        <v>30</v>
      </c>
      <c r="E8" s="5" t="s">
        <v>31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7">
        <v>0</v>
      </c>
    </row>
    <row r="9" spans="1:14" x14ac:dyDescent="0.25">
      <c r="A9" s="61"/>
      <c r="B9" s="61"/>
      <c r="C9" s="8" t="s">
        <v>32</v>
      </c>
      <c r="D9" s="9"/>
      <c r="E9" s="9"/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7">
        <v>0</v>
      </c>
    </row>
    <row r="10" spans="1:14" x14ac:dyDescent="0.25">
      <c r="A10" s="61"/>
      <c r="B10" s="61"/>
      <c r="C10" s="11" t="s">
        <v>33</v>
      </c>
      <c r="D10" s="9"/>
      <c r="E10" s="9"/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</row>
    <row r="11" spans="1:14" ht="22.5" x14ac:dyDescent="0.25">
      <c r="A11" s="61"/>
      <c r="B11" s="61"/>
      <c r="C11" s="62" t="s">
        <v>34</v>
      </c>
      <c r="D11" s="5" t="s">
        <v>35</v>
      </c>
      <c r="E11" s="5" t="s">
        <v>36</v>
      </c>
      <c r="F11" s="6">
        <v>82.83</v>
      </c>
      <c r="G11" s="6">
        <v>0</v>
      </c>
      <c r="H11" s="6">
        <v>68.48</v>
      </c>
      <c r="I11" s="6">
        <v>0</v>
      </c>
      <c r="J11" s="6">
        <v>178.7</v>
      </c>
      <c r="K11" s="6">
        <v>0</v>
      </c>
      <c r="L11" s="6">
        <v>112.17</v>
      </c>
      <c r="M11" s="6">
        <v>0</v>
      </c>
      <c r="N11" s="7">
        <v>442.18</v>
      </c>
    </row>
    <row r="12" spans="1:14" ht="22.5" x14ac:dyDescent="0.25">
      <c r="A12" s="61"/>
      <c r="B12" s="61"/>
      <c r="C12" s="63"/>
      <c r="D12" s="5" t="s">
        <v>37</v>
      </c>
      <c r="E12" s="5" t="s">
        <v>38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7">
        <v>0</v>
      </c>
    </row>
    <row r="13" spans="1:14" ht="22.5" x14ac:dyDescent="0.25">
      <c r="A13" s="61"/>
      <c r="B13" s="61"/>
      <c r="C13" s="62" t="s">
        <v>39</v>
      </c>
      <c r="D13" s="5" t="s">
        <v>40</v>
      </c>
      <c r="E13" s="5" t="s">
        <v>41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7">
        <v>0</v>
      </c>
    </row>
    <row r="14" spans="1:14" ht="33.75" x14ac:dyDescent="0.25">
      <c r="A14" s="61"/>
      <c r="B14" s="61"/>
      <c r="C14" s="63"/>
      <c r="D14" s="5" t="s">
        <v>42</v>
      </c>
      <c r="E14" s="5" t="s">
        <v>43</v>
      </c>
      <c r="F14" s="6">
        <v>6038.61</v>
      </c>
      <c r="G14" s="6">
        <v>5487</v>
      </c>
      <c r="H14" s="6">
        <v>5575.5</v>
      </c>
      <c r="I14" s="6">
        <v>5602.5</v>
      </c>
      <c r="J14" s="6">
        <v>5548.5</v>
      </c>
      <c r="K14" s="6">
        <v>5107.5</v>
      </c>
      <c r="L14" s="6">
        <v>5521.5</v>
      </c>
      <c r="M14" s="6">
        <v>5980.5</v>
      </c>
      <c r="N14" s="7">
        <v>44861.61</v>
      </c>
    </row>
    <row r="15" spans="1:14" ht="22.5" x14ac:dyDescent="0.25">
      <c r="A15" s="61"/>
      <c r="B15" s="61"/>
      <c r="C15" s="63"/>
      <c r="D15" s="5" t="s">
        <v>44</v>
      </c>
      <c r="E15" s="5" t="s">
        <v>45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7">
        <v>0</v>
      </c>
    </row>
    <row r="16" spans="1:14" ht="33.75" x14ac:dyDescent="0.25">
      <c r="A16" s="61"/>
      <c r="B16" s="61"/>
      <c r="C16" s="63"/>
      <c r="D16" s="5" t="s">
        <v>46</v>
      </c>
      <c r="E16" s="5" t="s">
        <v>47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7">
        <v>0</v>
      </c>
    </row>
    <row r="17" spans="1:14" ht="33.75" x14ac:dyDescent="0.25">
      <c r="A17" s="61"/>
      <c r="B17" s="61"/>
      <c r="C17" s="63"/>
      <c r="D17" s="5" t="s">
        <v>48</v>
      </c>
      <c r="E17" s="5" t="s">
        <v>49</v>
      </c>
      <c r="F17" s="6">
        <v>846.46</v>
      </c>
      <c r="G17" s="6">
        <v>3955.56</v>
      </c>
      <c r="H17" s="6">
        <v>2011.79</v>
      </c>
      <c r="I17" s="6">
        <v>753.42</v>
      </c>
      <c r="J17" s="6">
        <v>833.46</v>
      </c>
      <c r="K17" s="6">
        <v>1008.33</v>
      </c>
      <c r="L17" s="6">
        <v>1143.18</v>
      </c>
      <c r="M17" s="6">
        <v>296.67</v>
      </c>
      <c r="N17" s="7">
        <v>10848.87</v>
      </c>
    </row>
    <row r="18" spans="1:14" ht="33.75" x14ac:dyDescent="0.25">
      <c r="A18" s="61"/>
      <c r="B18" s="61"/>
      <c r="C18" s="63"/>
      <c r="D18" s="5" t="s">
        <v>50</v>
      </c>
      <c r="E18" s="5" t="s">
        <v>51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7">
        <v>0</v>
      </c>
    </row>
    <row r="19" spans="1:14" ht="33.75" x14ac:dyDescent="0.25">
      <c r="A19" s="61"/>
      <c r="B19" s="61"/>
      <c r="C19" s="63"/>
      <c r="D19" s="5" t="s">
        <v>52</v>
      </c>
      <c r="E19" s="5" t="s">
        <v>53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7">
        <v>0</v>
      </c>
    </row>
    <row r="20" spans="1:14" ht="33.75" x14ac:dyDescent="0.25">
      <c r="A20" s="61"/>
      <c r="B20" s="61"/>
      <c r="C20" s="63"/>
      <c r="D20" s="5" t="s">
        <v>54</v>
      </c>
      <c r="E20" s="5" t="s">
        <v>55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7">
        <v>0</v>
      </c>
    </row>
    <row r="21" spans="1:14" ht="33.75" x14ac:dyDescent="0.25">
      <c r="A21" s="61"/>
      <c r="B21" s="61"/>
      <c r="C21" s="63"/>
      <c r="D21" s="5" t="s">
        <v>56</v>
      </c>
      <c r="E21" s="5" t="s">
        <v>57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7">
        <v>0</v>
      </c>
    </row>
    <row r="22" spans="1:14" ht="33.75" x14ac:dyDescent="0.25">
      <c r="A22" s="61"/>
      <c r="B22" s="61"/>
      <c r="C22" s="63"/>
      <c r="D22" s="5" t="s">
        <v>58</v>
      </c>
      <c r="E22" s="5" t="s">
        <v>59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7">
        <v>0</v>
      </c>
    </row>
    <row r="23" spans="1:14" ht="33.75" x14ac:dyDescent="0.25">
      <c r="A23" s="61"/>
      <c r="B23" s="61"/>
      <c r="C23" s="63"/>
      <c r="D23" s="5" t="s">
        <v>60</v>
      </c>
      <c r="E23" s="5" t="s">
        <v>61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7">
        <v>0</v>
      </c>
    </row>
    <row r="24" spans="1:14" ht="33.75" x14ac:dyDescent="0.25">
      <c r="A24" s="61"/>
      <c r="B24" s="61"/>
      <c r="C24" s="63"/>
      <c r="D24" s="5" t="s">
        <v>62</v>
      </c>
      <c r="E24" s="5" t="s">
        <v>63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7">
        <v>0</v>
      </c>
    </row>
    <row r="25" spans="1:14" ht="22.5" x14ac:dyDescent="0.25">
      <c r="A25" s="61"/>
      <c r="B25" s="61"/>
      <c r="C25" s="63"/>
      <c r="D25" s="5" t="s">
        <v>64</v>
      </c>
      <c r="E25" s="5" t="s">
        <v>65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7">
        <v>0</v>
      </c>
    </row>
    <row r="26" spans="1:14" ht="33.75" x14ac:dyDescent="0.25">
      <c r="A26" s="61"/>
      <c r="B26" s="61"/>
      <c r="C26" s="63"/>
      <c r="D26" s="5" t="s">
        <v>66</v>
      </c>
      <c r="E26" s="5" t="s">
        <v>67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7">
        <v>0</v>
      </c>
    </row>
    <row r="27" spans="1:14" ht="22.5" x14ac:dyDescent="0.25">
      <c r="A27" s="61"/>
      <c r="B27" s="61"/>
      <c r="C27" s="63"/>
      <c r="D27" s="5" t="s">
        <v>68</v>
      </c>
      <c r="E27" s="5" t="s">
        <v>69</v>
      </c>
      <c r="F27" s="6">
        <v>217.39</v>
      </c>
      <c r="G27" s="6">
        <v>0</v>
      </c>
      <c r="H27" s="6">
        <v>18839.89</v>
      </c>
      <c r="I27" s="6">
        <v>0</v>
      </c>
      <c r="J27" s="6">
        <v>173.91</v>
      </c>
      <c r="K27" s="6">
        <v>0</v>
      </c>
      <c r="L27" s="6">
        <v>-9050.3799999999992</v>
      </c>
      <c r="M27" s="6">
        <v>0</v>
      </c>
      <c r="N27" s="7">
        <v>10180.81</v>
      </c>
    </row>
    <row r="28" spans="1:14" ht="22.5" x14ac:dyDescent="0.25">
      <c r="A28" s="61"/>
      <c r="B28" s="61"/>
      <c r="C28" s="63"/>
      <c r="D28" s="5" t="s">
        <v>70</v>
      </c>
      <c r="E28" s="5" t="s">
        <v>71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7">
        <v>0</v>
      </c>
    </row>
    <row r="29" spans="1:14" ht="33.75" x14ac:dyDescent="0.25">
      <c r="A29" s="61"/>
      <c r="B29" s="61"/>
      <c r="C29" s="63"/>
      <c r="D29" s="5" t="s">
        <v>72</v>
      </c>
      <c r="E29" s="5" t="s">
        <v>73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7">
        <v>0</v>
      </c>
    </row>
    <row r="30" spans="1:14" ht="22.5" x14ac:dyDescent="0.25">
      <c r="A30" s="61"/>
      <c r="B30" s="61"/>
      <c r="C30" s="63"/>
      <c r="D30" s="5" t="s">
        <v>74</v>
      </c>
      <c r="E30" s="5" t="s">
        <v>75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7">
        <v>0</v>
      </c>
    </row>
    <row r="31" spans="1:14" ht="33.75" x14ac:dyDescent="0.25">
      <c r="A31" s="61"/>
      <c r="B31" s="61"/>
      <c r="C31" s="63"/>
      <c r="D31" s="5" t="s">
        <v>76</v>
      </c>
      <c r="E31" s="5" t="s">
        <v>77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7">
        <v>0</v>
      </c>
    </row>
    <row r="32" spans="1:14" ht="33.75" x14ac:dyDescent="0.25">
      <c r="A32" s="61"/>
      <c r="B32" s="61"/>
      <c r="C32" s="63"/>
      <c r="D32" s="5" t="s">
        <v>78</v>
      </c>
      <c r="E32" s="5" t="s">
        <v>79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7">
        <v>0</v>
      </c>
    </row>
    <row r="33" spans="1:14" ht="33.75" x14ac:dyDescent="0.25">
      <c r="A33" s="61"/>
      <c r="B33" s="61"/>
      <c r="C33" s="63"/>
      <c r="D33" s="5" t="s">
        <v>80</v>
      </c>
      <c r="E33" s="5" t="s">
        <v>81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7">
        <v>0</v>
      </c>
    </row>
    <row r="34" spans="1:14" ht="22.5" x14ac:dyDescent="0.25">
      <c r="A34" s="61"/>
      <c r="B34" s="61"/>
      <c r="C34" s="63"/>
      <c r="D34" s="5" t="s">
        <v>82</v>
      </c>
      <c r="E34" s="5" t="s">
        <v>83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7">
        <v>0</v>
      </c>
    </row>
    <row r="35" spans="1:14" ht="33.75" x14ac:dyDescent="0.25">
      <c r="A35" s="61"/>
      <c r="B35" s="61"/>
      <c r="C35" s="63"/>
      <c r="D35" s="5" t="s">
        <v>84</v>
      </c>
      <c r="E35" s="5" t="s">
        <v>85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7">
        <v>0</v>
      </c>
    </row>
    <row r="36" spans="1:14" ht="22.5" x14ac:dyDescent="0.25">
      <c r="A36" s="61"/>
      <c r="B36" s="61"/>
      <c r="C36" s="63"/>
      <c r="D36" s="5" t="s">
        <v>86</v>
      </c>
      <c r="E36" s="5" t="s">
        <v>87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7">
        <v>0</v>
      </c>
    </row>
    <row r="37" spans="1:14" ht="22.5" x14ac:dyDescent="0.25">
      <c r="A37" s="61"/>
      <c r="B37" s="61"/>
      <c r="C37" s="63"/>
      <c r="D37" s="5" t="s">
        <v>88</v>
      </c>
      <c r="E37" s="5" t="s">
        <v>89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7">
        <v>0</v>
      </c>
    </row>
    <row r="38" spans="1:14" ht="22.5" x14ac:dyDescent="0.25">
      <c r="A38" s="61"/>
      <c r="B38" s="61"/>
      <c r="C38" s="63"/>
      <c r="D38" s="5" t="s">
        <v>90</v>
      </c>
      <c r="E38" s="5" t="s">
        <v>91</v>
      </c>
      <c r="F38" s="6">
        <v>1009.26</v>
      </c>
      <c r="G38" s="6">
        <v>926.67</v>
      </c>
      <c r="H38" s="6">
        <v>941.64</v>
      </c>
      <c r="I38" s="6">
        <v>946.17</v>
      </c>
      <c r="J38" s="6">
        <v>937.06</v>
      </c>
      <c r="K38" s="6">
        <v>862.55</v>
      </c>
      <c r="L38" s="6">
        <v>932.51</v>
      </c>
      <c r="M38" s="6">
        <v>1010.04</v>
      </c>
      <c r="N38" s="7">
        <v>7565.9</v>
      </c>
    </row>
    <row r="39" spans="1:14" ht="22.5" x14ac:dyDescent="0.25">
      <c r="A39" s="61"/>
      <c r="B39" s="61"/>
      <c r="C39" s="63"/>
      <c r="D39" s="5" t="s">
        <v>92</v>
      </c>
      <c r="E39" s="5" t="s">
        <v>93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7">
        <v>0</v>
      </c>
    </row>
    <row r="40" spans="1:14" ht="22.5" x14ac:dyDescent="0.25">
      <c r="A40" s="61"/>
      <c r="B40" s="61"/>
      <c r="C40" s="63"/>
      <c r="D40" s="5" t="s">
        <v>94</v>
      </c>
      <c r="E40" s="5" t="s">
        <v>95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7">
        <v>0</v>
      </c>
    </row>
    <row r="41" spans="1:14" ht="22.5" x14ac:dyDescent="0.25">
      <c r="A41" s="61"/>
      <c r="B41" s="61"/>
      <c r="C41" s="62" t="s">
        <v>96</v>
      </c>
      <c r="D41" s="5" t="s">
        <v>97</v>
      </c>
      <c r="E41" s="5" t="s">
        <v>98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7">
        <v>0</v>
      </c>
    </row>
    <row r="42" spans="1:14" ht="22.5" x14ac:dyDescent="0.25">
      <c r="A42" s="61"/>
      <c r="B42" s="61"/>
      <c r="C42" s="63"/>
      <c r="D42" s="5" t="s">
        <v>99</v>
      </c>
      <c r="E42" s="5" t="s">
        <v>100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7">
        <v>0</v>
      </c>
    </row>
    <row r="43" spans="1:14" ht="22.5" x14ac:dyDescent="0.25">
      <c r="A43" s="61"/>
      <c r="B43" s="61"/>
      <c r="C43" s="63"/>
      <c r="D43" s="5" t="s">
        <v>101</v>
      </c>
      <c r="E43" s="5" t="s">
        <v>102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7">
        <v>0</v>
      </c>
    </row>
    <row r="44" spans="1:14" ht="22.5" x14ac:dyDescent="0.25">
      <c r="A44" s="61"/>
      <c r="B44" s="61"/>
      <c r="C44" s="63"/>
      <c r="D44" s="5" t="s">
        <v>103</v>
      </c>
      <c r="E44" s="5" t="s">
        <v>104</v>
      </c>
      <c r="F44" s="6">
        <v>0</v>
      </c>
      <c r="G44" s="6">
        <v>0</v>
      </c>
      <c r="H44" s="6">
        <v>0</v>
      </c>
      <c r="I44" s="6">
        <v>0</v>
      </c>
      <c r="J44" s="6">
        <v>1021.73</v>
      </c>
      <c r="K44" s="6">
        <v>1006.76</v>
      </c>
      <c r="L44" s="6">
        <v>0</v>
      </c>
      <c r="M44" s="6">
        <v>0</v>
      </c>
      <c r="N44" s="7">
        <v>2028.49</v>
      </c>
    </row>
    <row r="45" spans="1:14" ht="22.5" x14ac:dyDescent="0.25">
      <c r="A45" s="61"/>
      <c r="B45" s="61"/>
      <c r="C45" s="4" t="s">
        <v>105</v>
      </c>
      <c r="D45" s="5" t="s">
        <v>106</v>
      </c>
      <c r="E45" s="5" t="s">
        <v>107</v>
      </c>
      <c r="F45" s="6">
        <v>8990.4599999999991</v>
      </c>
      <c r="G45" s="6">
        <v>8005.37</v>
      </c>
      <c r="H45" s="6">
        <v>8495.5400000000009</v>
      </c>
      <c r="I45" s="6">
        <v>8153.5</v>
      </c>
      <c r="J45" s="6">
        <v>8176.87</v>
      </c>
      <c r="K45" s="6">
        <v>7655.31</v>
      </c>
      <c r="L45" s="6">
        <v>8253.27</v>
      </c>
      <c r="M45" s="6">
        <v>9010.6200000000008</v>
      </c>
      <c r="N45" s="7">
        <v>66740.94</v>
      </c>
    </row>
    <row r="46" spans="1:14" ht="22.5" x14ac:dyDescent="0.25">
      <c r="A46" s="61"/>
      <c r="B46" s="61"/>
      <c r="C46" s="62" t="s">
        <v>108</v>
      </c>
      <c r="D46" s="5" t="s">
        <v>109</v>
      </c>
      <c r="E46" s="5" t="s">
        <v>110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7">
        <v>0</v>
      </c>
    </row>
    <row r="47" spans="1:14" ht="33.75" x14ac:dyDescent="0.25">
      <c r="A47" s="61"/>
      <c r="B47" s="61"/>
      <c r="C47" s="63"/>
      <c r="D47" s="5" t="s">
        <v>111</v>
      </c>
      <c r="E47" s="5" t="s">
        <v>112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7">
        <v>0</v>
      </c>
    </row>
    <row r="48" spans="1:14" ht="33.75" x14ac:dyDescent="0.25">
      <c r="A48" s="61"/>
      <c r="B48" s="61"/>
      <c r="C48" s="63"/>
      <c r="D48" s="5" t="s">
        <v>113</v>
      </c>
      <c r="E48" s="5" t="s">
        <v>114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7">
        <v>0</v>
      </c>
    </row>
    <row r="49" spans="1:14" ht="33.75" x14ac:dyDescent="0.25">
      <c r="A49" s="61"/>
      <c r="B49" s="61"/>
      <c r="C49" s="63"/>
      <c r="D49" s="5" t="s">
        <v>115</v>
      </c>
      <c r="E49" s="5" t="s">
        <v>116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7">
        <v>0</v>
      </c>
    </row>
    <row r="50" spans="1:14" ht="33.75" x14ac:dyDescent="0.25">
      <c r="A50" s="61"/>
      <c r="B50" s="61"/>
      <c r="C50" s="4" t="s">
        <v>117</v>
      </c>
      <c r="D50" s="5" t="s">
        <v>118</v>
      </c>
      <c r="E50" s="5" t="s">
        <v>119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7">
        <v>0</v>
      </c>
    </row>
    <row r="51" spans="1:14" ht="22.5" x14ac:dyDescent="0.25">
      <c r="A51" s="61"/>
      <c r="B51" s="61"/>
      <c r="C51" s="4" t="s">
        <v>120</v>
      </c>
      <c r="D51" s="5" t="s">
        <v>121</v>
      </c>
      <c r="E51" s="5" t="s">
        <v>122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7">
        <v>0</v>
      </c>
    </row>
    <row r="52" spans="1:14" ht="22.5" x14ac:dyDescent="0.25">
      <c r="A52" s="61"/>
      <c r="B52" s="61"/>
      <c r="C52" s="4" t="s">
        <v>123</v>
      </c>
      <c r="D52" s="5" t="s">
        <v>124</v>
      </c>
      <c r="E52" s="5" t="s">
        <v>125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7">
        <v>0</v>
      </c>
    </row>
    <row r="53" spans="1:14" ht="22.5" x14ac:dyDescent="0.25">
      <c r="A53" s="61"/>
      <c r="B53" s="61"/>
      <c r="C53" s="62" t="s">
        <v>126</v>
      </c>
      <c r="D53" s="5" t="s">
        <v>127</v>
      </c>
      <c r="E53" s="5" t="s">
        <v>128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7">
        <v>0</v>
      </c>
    </row>
    <row r="54" spans="1:14" ht="22.5" x14ac:dyDescent="0.25">
      <c r="A54" s="61"/>
      <c r="B54" s="61"/>
      <c r="C54" s="63"/>
      <c r="D54" s="5" t="s">
        <v>129</v>
      </c>
      <c r="E54" s="5" t="s">
        <v>130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7">
        <v>0</v>
      </c>
    </row>
    <row r="55" spans="1:14" ht="22.5" x14ac:dyDescent="0.25">
      <c r="A55" s="61"/>
      <c r="B55" s="61"/>
      <c r="C55" s="63"/>
      <c r="D55" s="5" t="s">
        <v>131</v>
      </c>
      <c r="E55" s="5" t="s">
        <v>132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7">
        <v>0</v>
      </c>
    </row>
    <row r="56" spans="1:14" ht="22.5" x14ac:dyDescent="0.25">
      <c r="A56" s="61"/>
      <c r="B56" s="61"/>
      <c r="C56" s="63"/>
      <c r="D56" s="5" t="s">
        <v>133</v>
      </c>
      <c r="E56" s="5" t="s">
        <v>134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7">
        <v>0</v>
      </c>
    </row>
    <row r="57" spans="1:14" x14ac:dyDescent="0.25">
      <c r="A57" s="61"/>
      <c r="B57" s="61"/>
      <c r="C57" s="8" t="s">
        <v>135</v>
      </c>
      <c r="D57" s="9"/>
      <c r="E57" s="9"/>
      <c r="F57" s="10">
        <v>17185.009999999998</v>
      </c>
      <c r="G57" s="10">
        <v>18374.599999999999</v>
      </c>
      <c r="H57" s="10">
        <v>35932.839999999997</v>
      </c>
      <c r="I57" s="10">
        <v>15455.59</v>
      </c>
      <c r="J57" s="10">
        <v>16870.23</v>
      </c>
      <c r="K57" s="10">
        <v>15640.45</v>
      </c>
      <c r="L57" s="10">
        <v>6912.25</v>
      </c>
      <c r="M57" s="10">
        <v>16297.83</v>
      </c>
      <c r="N57" s="7">
        <v>142668.79999999999</v>
      </c>
    </row>
    <row r="58" spans="1:14" ht="22.5" x14ac:dyDescent="0.25">
      <c r="A58" s="61"/>
      <c r="B58" s="61"/>
      <c r="C58" s="62" t="s">
        <v>136</v>
      </c>
      <c r="D58" s="5" t="s">
        <v>137</v>
      </c>
      <c r="E58" s="5" t="s">
        <v>138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7">
        <v>0</v>
      </c>
    </row>
    <row r="59" spans="1:14" ht="33.75" x14ac:dyDescent="0.25">
      <c r="A59" s="61"/>
      <c r="B59" s="61"/>
      <c r="C59" s="63"/>
      <c r="D59" s="5" t="s">
        <v>139</v>
      </c>
      <c r="E59" s="5" t="s">
        <v>140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7">
        <v>0</v>
      </c>
    </row>
    <row r="60" spans="1:14" ht="22.5" x14ac:dyDescent="0.25">
      <c r="A60" s="61"/>
      <c r="B60" s="61"/>
      <c r="C60" s="62" t="s">
        <v>141</v>
      </c>
      <c r="D60" s="5" t="s">
        <v>142</v>
      </c>
      <c r="E60" s="5" t="s">
        <v>143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7">
        <v>0</v>
      </c>
    </row>
    <row r="61" spans="1:14" ht="22.5" x14ac:dyDescent="0.25">
      <c r="A61" s="61"/>
      <c r="B61" s="61"/>
      <c r="C61" s="63"/>
      <c r="D61" s="5" t="s">
        <v>144</v>
      </c>
      <c r="E61" s="5" t="s">
        <v>145</v>
      </c>
      <c r="F61" s="6">
        <v>40.01</v>
      </c>
      <c r="G61" s="6">
        <v>40.01</v>
      </c>
      <c r="H61" s="6">
        <v>40.01</v>
      </c>
      <c r="I61" s="6">
        <v>40.01</v>
      </c>
      <c r="J61" s="6">
        <v>40.01</v>
      </c>
      <c r="K61" s="6">
        <v>40.01</v>
      </c>
      <c r="L61" s="6">
        <v>40.01</v>
      </c>
      <c r="M61" s="6">
        <v>0</v>
      </c>
      <c r="N61" s="7">
        <v>280.07</v>
      </c>
    </row>
    <row r="62" spans="1:14" ht="33.75" x14ac:dyDescent="0.25">
      <c r="A62" s="61"/>
      <c r="B62" s="61"/>
      <c r="C62" s="63"/>
      <c r="D62" s="5" t="s">
        <v>146</v>
      </c>
      <c r="E62" s="5" t="s">
        <v>147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7">
        <v>0</v>
      </c>
    </row>
    <row r="63" spans="1:14" ht="22.5" x14ac:dyDescent="0.25">
      <c r="A63" s="61"/>
      <c r="B63" s="61"/>
      <c r="C63" s="63"/>
      <c r="D63" s="5" t="s">
        <v>148</v>
      </c>
      <c r="E63" s="5" t="s">
        <v>149</v>
      </c>
      <c r="F63" s="6">
        <v>511.58</v>
      </c>
      <c r="G63" s="6">
        <v>511.58</v>
      </c>
      <c r="H63" s="6">
        <v>511.58</v>
      </c>
      <c r="I63" s="6">
        <v>511.58</v>
      </c>
      <c r="J63" s="6">
        <v>511.58</v>
      </c>
      <c r="K63" s="6">
        <v>511.58</v>
      </c>
      <c r="L63" s="6">
        <v>511.58</v>
      </c>
      <c r="M63" s="6">
        <v>0</v>
      </c>
      <c r="N63" s="7">
        <v>3581.06</v>
      </c>
    </row>
    <row r="64" spans="1:14" ht="22.5" x14ac:dyDescent="0.25">
      <c r="A64" s="61"/>
      <c r="B64" s="61"/>
      <c r="C64" s="63"/>
      <c r="D64" s="5" t="s">
        <v>150</v>
      </c>
      <c r="E64" s="5" t="s">
        <v>151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7">
        <v>0</v>
      </c>
    </row>
    <row r="65" spans="1:14" ht="22.5" x14ac:dyDescent="0.25">
      <c r="A65" s="61"/>
      <c r="B65" s="61"/>
      <c r="C65" s="63"/>
      <c r="D65" s="5" t="s">
        <v>152</v>
      </c>
      <c r="E65" s="5" t="s">
        <v>153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7">
        <v>0</v>
      </c>
    </row>
    <row r="66" spans="1:14" ht="22.5" x14ac:dyDescent="0.25">
      <c r="A66" s="61"/>
      <c r="B66" s="61"/>
      <c r="C66" s="62" t="s">
        <v>154</v>
      </c>
      <c r="D66" s="5" t="s">
        <v>155</v>
      </c>
      <c r="E66" s="5" t="s">
        <v>156</v>
      </c>
      <c r="F66" s="6">
        <v>0</v>
      </c>
      <c r="G66" s="6">
        <v>0</v>
      </c>
      <c r="H66" s="6">
        <v>16.489999999999998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7">
        <v>16.489999999999998</v>
      </c>
    </row>
    <row r="67" spans="1:14" ht="33.75" x14ac:dyDescent="0.25">
      <c r="A67" s="61"/>
      <c r="B67" s="61"/>
      <c r="C67" s="63"/>
      <c r="D67" s="5" t="s">
        <v>157</v>
      </c>
      <c r="E67" s="5" t="s">
        <v>158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7">
        <v>0</v>
      </c>
    </row>
    <row r="68" spans="1:14" ht="33.75" x14ac:dyDescent="0.25">
      <c r="A68" s="61"/>
      <c r="B68" s="61"/>
      <c r="C68" s="63"/>
      <c r="D68" s="5" t="s">
        <v>159</v>
      </c>
      <c r="E68" s="5" t="s">
        <v>160</v>
      </c>
      <c r="F68" s="6">
        <v>44.95</v>
      </c>
      <c r="G68" s="6">
        <v>146.57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7">
        <v>191.52</v>
      </c>
    </row>
    <row r="69" spans="1:14" ht="22.5" x14ac:dyDescent="0.25">
      <c r="A69" s="61"/>
      <c r="B69" s="61"/>
      <c r="C69" s="63"/>
      <c r="D69" s="5" t="s">
        <v>161</v>
      </c>
      <c r="E69" s="5" t="s">
        <v>162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7">
        <v>0</v>
      </c>
    </row>
    <row r="70" spans="1:14" ht="33.75" x14ac:dyDescent="0.25">
      <c r="A70" s="61"/>
      <c r="B70" s="61"/>
      <c r="C70" s="63"/>
      <c r="D70" s="5" t="s">
        <v>163</v>
      </c>
      <c r="E70" s="5" t="s">
        <v>164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7">
        <v>0</v>
      </c>
    </row>
    <row r="71" spans="1:14" ht="33.75" x14ac:dyDescent="0.25">
      <c r="A71" s="61"/>
      <c r="B71" s="61"/>
      <c r="C71" s="63"/>
      <c r="D71" s="5" t="s">
        <v>165</v>
      </c>
      <c r="E71" s="5" t="s">
        <v>166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7">
        <v>0</v>
      </c>
    </row>
    <row r="72" spans="1:14" ht="33.75" x14ac:dyDescent="0.25">
      <c r="A72" s="61"/>
      <c r="B72" s="61"/>
      <c r="C72" s="63"/>
      <c r="D72" s="5" t="s">
        <v>167</v>
      </c>
      <c r="E72" s="5" t="s">
        <v>168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7">
        <v>0</v>
      </c>
    </row>
    <row r="73" spans="1:14" ht="33.75" x14ac:dyDescent="0.25">
      <c r="A73" s="61"/>
      <c r="B73" s="61"/>
      <c r="C73" s="63"/>
      <c r="D73" s="5" t="s">
        <v>169</v>
      </c>
      <c r="E73" s="5" t="s">
        <v>170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7">
        <v>0</v>
      </c>
    </row>
    <row r="74" spans="1:14" ht="33.75" x14ac:dyDescent="0.25">
      <c r="A74" s="61"/>
      <c r="B74" s="61"/>
      <c r="C74" s="63"/>
      <c r="D74" s="5" t="s">
        <v>171</v>
      </c>
      <c r="E74" s="5" t="s">
        <v>172</v>
      </c>
      <c r="F74" s="6">
        <v>2556.35</v>
      </c>
      <c r="G74" s="6">
        <v>6673.53</v>
      </c>
      <c r="H74" s="6">
        <v>9072.52</v>
      </c>
      <c r="I74" s="6">
        <v>5177.68</v>
      </c>
      <c r="J74" s="6">
        <v>7058.89</v>
      </c>
      <c r="K74" s="6">
        <v>6435.17</v>
      </c>
      <c r="L74" s="6">
        <v>5477.63</v>
      </c>
      <c r="M74" s="6">
        <v>3515.04</v>
      </c>
      <c r="N74" s="7">
        <v>45966.81</v>
      </c>
    </row>
    <row r="75" spans="1:14" ht="33.75" x14ac:dyDescent="0.25">
      <c r="A75" s="61"/>
      <c r="B75" s="61"/>
      <c r="C75" s="63"/>
      <c r="D75" s="5" t="s">
        <v>173</v>
      </c>
      <c r="E75" s="5" t="s">
        <v>174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7">
        <v>0</v>
      </c>
    </row>
    <row r="76" spans="1:14" ht="33.75" x14ac:dyDescent="0.25">
      <c r="A76" s="61"/>
      <c r="B76" s="61"/>
      <c r="C76" s="63"/>
      <c r="D76" s="5" t="s">
        <v>175</v>
      </c>
      <c r="E76" s="5" t="s">
        <v>176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677.77</v>
      </c>
      <c r="M76" s="6">
        <v>0</v>
      </c>
      <c r="N76" s="7">
        <v>677.77</v>
      </c>
    </row>
    <row r="77" spans="1:14" ht="33.75" x14ac:dyDescent="0.25">
      <c r="A77" s="61"/>
      <c r="B77" s="61"/>
      <c r="C77" s="63"/>
      <c r="D77" s="5" t="s">
        <v>177</v>
      </c>
      <c r="E77" s="5" t="s">
        <v>178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1505.3</v>
      </c>
      <c r="M77" s="6">
        <v>0</v>
      </c>
      <c r="N77" s="7">
        <v>1505.3</v>
      </c>
    </row>
    <row r="78" spans="1:14" ht="33.75" x14ac:dyDescent="0.25">
      <c r="A78" s="61"/>
      <c r="B78" s="61"/>
      <c r="C78" s="63"/>
      <c r="D78" s="5" t="s">
        <v>179</v>
      </c>
      <c r="E78" s="5" t="s">
        <v>180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7">
        <v>0</v>
      </c>
    </row>
    <row r="79" spans="1:14" ht="33.75" x14ac:dyDescent="0.25">
      <c r="A79" s="61"/>
      <c r="B79" s="61"/>
      <c r="C79" s="63"/>
      <c r="D79" s="5" t="s">
        <v>181</v>
      </c>
      <c r="E79" s="5" t="s">
        <v>182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7">
        <v>0</v>
      </c>
    </row>
    <row r="80" spans="1:14" ht="33.75" x14ac:dyDescent="0.25">
      <c r="A80" s="61"/>
      <c r="B80" s="61"/>
      <c r="C80" s="63"/>
      <c r="D80" s="5" t="s">
        <v>183</v>
      </c>
      <c r="E80" s="5" t="s">
        <v>184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7">
        <v>0</v>
      </c>
    </row>
    <row r="81" spans="1:14" ht="33.75" x14ac:dyDescent="0.25">
      <c r="A81" s="61"/>
      <c r="B81" s="61"/>
      <c r="C81" s="63"/>
      <c r="D81" s="5" t="s">
        <v>185</v>
      </c>
      <c r="E81" s="5" t="s">
        <v>186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7">
        <v>0</v>
      </c>
    </row>
    <row r="82" spans="1:14" ht="33.75" x14ac:dyDescent="0.25">
      <c r="A82" s="61"/>
      <c r="B82" s="61"/>
      <c r="C82" s="63"/>
      <c r="D82" s="5" t="s">
        <v>187</v>
      </c>
      <c r="E82" s="5" t="s">
        <v>188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7">
        <v>0</v>
      </c>
    </row>
    <row r="83" spans="1:14" ht="33.75" x14ac:dyDescent="0.25">
      <c r="A83" s="61"/>
      <c r="B83" s="61"/>
      <c r="C83" s="63"/>
      <c r="D83" s="5" t="s">
        <v>189</v>
      </c>
      <c r="E83" s="5" t="s">
        <v>190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7">
        <v>0</v>
      </c>
    </row>
    <row r="84" spans="1:14" ht="22.5" x14ac:dyDescent="0.25">
      <c r="A84" s="61"/>
      <c r="B84" s="61"/>
      <c r="C84" s="63"/>
      <c r="D84" s="5" t="s">
        <v>191</v>
      </c>
      <c r="E84" s="5" t="s">
        <v>192</v>
      </c>
      <c r="F84" s="6">
        <v>0</v>
      </c>
      <c r="G84" s="6">
        <v>749.16</v>
      </c>
      <c r="H84" s="6">
        <v>594.69000000000005</v>
      </c>
      <c r="I84" s="6">
        <v>464.49</v>
      </c>
      <c r="J84" s="6">
        <v>0</v>
      </c>
      <c r="K84" s="6">
        <v>1043.08</v>
      </c>
      <c r="L84" s="6">
        <v>0</v>
      </c>
      <c r="M84" s="6">
        <v>0</v>
      </c>
      <c r="N84" s="7">
        <v>2851.42</v>
      </c>
    </row>
    <row r="85" spans="1:14" ht="33.75" x14ac:dyDescent="0.25">
      <c r="A85" s="61"/>
      <c r="B85" s="61"/>
      <c r="C85" s="63"/>
      <c r="D85" s="5" t="s">
        <v>193</v>
      </c>
      <c r="E85" s="5" t="s">
        <v>194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7">
        <v>0</v>
      </c>
    </row>
    <row r="86" spans="1:14" ht="33.75" x14ac:dyDescent="0.25">
      <c r="A86" s="61"/>
      <c r="B86" s="61"/>
      <c r="C86" s="63"/>
      <c r="D86" s="5" t="s">
        <v>195</v>
      </c>
      <c r="E86" s="5" t="s">
        <v>196</v>
      </c>
      <c r="F86" s="6">
        <v>0</v>
      </c>
      <c r="G86" s="6">
        <v>261</v>
      </c>
      <c r="H86" s="6">
        <v>413.25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7">
        <v>674.25</v>
      </c>
    </row>
    <row r="87" spans="1:14" ht="33.75" x14ac:dyDescent="0.25">
      <c r="A87" s="61"/>
      <c r="B87" s="61"/>
      <c r="C87" s="63"/>
      <c r="D87" s="5" t="s">
        <v>197</v>
      </c>
      <c r="E87" s="5" t="s">
        <v>198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7">
        <v>0</v>
      </c>
    </row>
    <row r="88" spans="1:14" ht="33.75" x14ac:dyDescent="0.25">
      <c r="A88" s="61"/>
      <c r="B88" s="61"/>
      <c r="C88" s="63"/>
      <c r="D88" s="5" t="s">
        <v>199</v>
      </c>
      <c r="E88" s="5" t="s">
        <v>200</v>
      </c>
      <c r="F88" s="6">
        <v>416</v>
      </c>
      <c r="G88" s="6">
        <v>416</v>
      </c>
      <c r="H88" s="6">
        <v>416</v>
      </c>
      <c r="I88" s="6">
        <v>416</v>
      </c>
      <c r="J88" s="6">
        <v>416</v>
      </c>
      <c r="K88" s="6">
        <v>416</v>
      </c>
      <c r="L88" s="6">
        <v>0</v>
      </c>
      <c r="M88" s="6">
        <v>0</v>
      </c>
      <c r="N88" s="7">
        <v>2496</v>
      </c>
    </row>
    <row r="89" spans="1:14" ht="33.75" x14ac:dyDescent="0.25">
      <c r="A89" s="61"/>
      <c r="B89" s="61"/>
      <c r="C89" s="63"/>
      <c r="D89" s="5" t="s">
        <v>201</v>
      </c>
      <c r="E89" s="5" t="s">
        <v>202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7">
        <v>0</v>
      </c>
    </row>
    <row r="90" spans="1:14" ht="33.75" x14ac:dyDescent="0.25">
      <c r="A90" s="61"/>
      <c r="B90" s="61"/>
      <c r="C90" s="63"/>
      <c r="D90" s="5" t="s">
        <v>203</v>
      </c>
      <c r="E90" s="5" t="s">
        <v>204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7">
        <v>0</v>
      </c>
    </row>
    <row r="91" spans="1:14" ht="33.75" x14ac:dyDescent="0.25">
      <c r="A91" s="61"/>
      <c r="B91" s="61"/>
      <c r="C91" s="63"/>
      <c r="D91" s="5" t="s">
        <v>205</v>
      </c>
      <c r="E91" s="5" t="s">
        <v>206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7">
        <v>0</v>
      </c>
    </row>
    <row r="92" spans="1:14" ht="22.5" x14ac:dyDescent="0.25">
      <c r="A92" s="61"/>
      <c r="B92" s="61"/>
      <c r="C92" s="63"/>
      <c r="D92" s="5" t="s">
        <v>207</v>
      </c>
      <c r="E92" s="5" t="s">
        <v>208</v>
      </c>
      <c r="F92" s="6">
        <v>0</v>
      </c>
      <c r="G92" s="6">
        <v>30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7">
        <v>30</v>
      </c>
    </row>
    <row r="93" spans="1:14" ht="33.75" x14ac:dyDescent="0.25">
      <c r="A93" s="61"/>
      <c r="B93" s="61"/>
      <c r="C93" s="63"/>
      <c r="D93" s="5" t="s">
        <v>209</v>
      </c>
      <c r="E93" s="5" t="s">
        <v>210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7">
        <v>0</v>
      </c>
    </row>
    <row r="94" spans="1:14" ht="33.75" x14ac:dyDescent="0.25">
      <c r="A94" s="61"/>
      <c r="B94" s="61"/>
      <c r="C94" s="63"/>
      <c r="D94" s="5" t="s">
        <v>211</v>
      </c>
      <c r="E94" s="5" t="s">
        <v>212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7">
        <v>0</v>
      </c>
    </row>
    <row r="95" spans="1:14" ht="22.5" x14ac:dyDescent="0.25">
      <c r="A95" s="61"/>
      <c r="B95" s="61"/>
      <c r="C95" s="63"/>
      <c r="D95" s="5" t="s">
        <v>213</v>
      </c>
      <c r="E95" s="5" t="s">
        <v>214</v>
      </c>
      <c r="F95" s="6">
        <v>356.21</v>
      </c>
      <c r="G95" s="6">
        <v>592.89</v>
      </c>
      <c r="H95" s="6">
        <v>3442.67</v>
      </c>
      <c r="I95" s="6">
        <v>536.02</v>
      </c>
      <c r="J95" s="6">
        <v>0</v>
      </c>
      <c r="K95" s="6">
        <v>82.88</v>
      </c>
      <c r="L95" s="6">
        <v>3868.09</v>
      </c>
      <c r="M95" s="6">
        <v>450</v>
      </c>
      <c r="N95" s="7">
        <v>9328.76</v>
      </c>
    </row>
    <row r="96" spans="1:14" ht="22.5" x14ac:dyDescent="0.25">
      <c r="A96" s="61"/>
      <c r="B96" s="61"/>
      <c r="C96" s="63"/>
      <c r="D96" s="5" t="s">
        <v>215</v>
      </c>
      <c r="E96" s="5" t="s">
        <v>216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7">
        <v>0</v>
      </c>
    </row>
    <row r="97" spans="1:14" ht="33.75" x14ac:dyDescent="0.25">
      <c r="A97" s="61"/>
      <c r="B97" s="61"/>
      <c r="C97" s="63"/>
      <c r="D97" s="5" t="s">
        <v>217</v>
      </c>
      <c r="E97" s="5" t="s">
        <v>218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7">
        <v>0</v>
      </c>
    </row>
    <row r="98" spans="1:14" ht="22.5" x14ac:dyDescent="0.25">
      <c r="A98" s="61"/>
      <c r="B98" s="61"/>
      <c r="C98" s="63"/>
      <c r="D98" s="5" t="s">
        <v>219</v>
      </c>
      <c r="E98" s="5" t="s">
        <v>220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7">
        <v>0</v>
      </c>
    </row>
    <row r="99" spans="1:14" ht="33.75" x14ac:dyDescent="0.25">
      <c r="A99" s="61"/>
      <c r="B99" s="61"/>
      <c r="C99" s="63"/>
      <c r="D99" s="5" t="s">
        <v>221</v>
      </c>
      <c r="E99" s="5" t="s">
        <v>222</v>
      </c>
      <c r="F99" s="12"/>
      <c r="G99" s="6">
        <v>337.26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7">
        <v>337.26</v>
      </c>
    </row>
    <row r="100" spans="1:14" ht="22.5" x14ac:dyDescent="0.25">
      <c r="A100" s="61"/>
      <c r="B100" s="61"/>
      <c r="C100" s="63"/>
      <c r="D100" s="5" t="s">
        <v>223</v>
      </c>
      <c r="E100" s="5" t="s">
        <v>224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7">
        <v>0</v>
      </c>
    </row>
    <row r="101" spans="1:14" ht="22.5" x14ac:dyDescent="0.25">
      <c r="A101" s="61"/>
      <c r="B101" s="61"/>
      <c r="C101" s="63"/>
      <c r="D101" s="5" t="s">
        <v>225</v>
      </c>
      <c r="E101" s="5" t="s">
        <v>226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7">
        <v>0</v>
      </c>
    </row>
    <row r="102" spans="1:14" ht="33.75" x14ac:dyDescent="0.25">
      <c r="A102" s="61"/>
      <c r="B102" s="61"/>
      <c r="C102" s="63"/>
      <c r="D102" s="5" t="s">
        <v>227</v>
      </c>
      <c r="E102" s="5" t="s">
        <v>228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7">
        <v>0</v>
      </c>
    </row>
    <row r="103" spans="1:14" ht="22.5" x14ac:dyDescent="0.25">
      <c r="A103" s="61"/>
      <c r="B103" s="61"/>
      <c r="C103" s="63"/>
      <c r="D103" s="5" t="s">
        <v>229</v>
      </c>
      <c r="E103" s="5" t="s">
        <v>230</v>
      </c>
      <c r="F103" s="6">
        <v>0</v>
      </c>
      <c r="G103" s="6">
        <v>0</v>
      </c>
      <c r="H103" s="6">
        <v>3791.3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7">
        <v>3791.3</v>
      </c>
    </row>
    <row r="104" spans="1:14" ht="33.75" x14ac:dyDescent="0.25">
      <c r="A104" s="61"/>
      <c r="B104" s="61"/>
      <c r="C104" s="63"/>
      <c r="D104" s="5" t="s">
        <v>231</v>
      </c>
      <c r="E104" s="5" t="s">
        <v>232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7">
        <v>0</v>
      </c>
    </row>
    <row r="105" spans="1:14" ht="22.5" x14ac:dyDescent="0.25">
      <c r="A105" s="61"/>
      <c r="B105" s="61"/>
      <c r="C105" s="63"/>
      <c r="D105" s="5" t="s">
        <v>233</v>
      </c>
      <c r="E105" s="5" t="s">
        <v>234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7">
        <v>0</v>
      </c>
    </row>
    <row r="106" spans="1:14" ht="33.75" x14ac:dyDescent="0.25">
      <c r="A106" s="61"/>
      <c r="B106" s="61"/>
      <c r="C106" s="63"/>
      <c r="D106" s="5" t="s">
        <v>235</v>
      </c>
      <c r="E106" s="5" t="s">
        <v>236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7">
        <v>0</v>
      </c>
    </row>
    <row r="107" spans="1:14" ht="33.75" x14ac:dyDescent="0.25">
      <c r="A107" s="61"/>
      <c r="B107" s="61"/>
      <c r="C107" s="63"/>
      <c r="D107" s="5" t="s">
        <v>237</v>
      </c>
      <c r="E107" s="5" t="s">
        <v>238</v>
      </c>
      <c r="F107" s="6">
        <v>675</v>
      </c>
      <c r="G107" s="6">
        <v>0</v>
      </c>
      <c r="H107" s="6">
        <v>675</v>
      </c>
      <c r="I107" s="6">
        <v>810</v>
      </c>
      <c r="J107" s="6">
        <v>1350</v>
      </c>
      <c r="K107" s="6">
        <v>0</v>
      </c>
      <c r="L107" s="6">
        <v>675</v>
      </c>
      <c r="M107" s="6">
        <v>0</v>
      </c>
      <c r="N107" s="7">
        <v>4185</v>
      </c>
    </row>
    <row r="108" spans="1:14" ht="22.5" x14ac:dyDescent="0.25">
      <c r="A108" s="61"/>
      <c r="B108" s="61"/>
      <c r="C108" s="62" t="s">
        <v>239</v>
      </c>
      <c r="D108" s="5" t="s">
        <v>240</v>
      </c>
      <c r="E108" s="5" t="s">
        <v>241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7">
        <v>0</v>
      </c>
    </row>
    <row r="109" spans="1:14" ht="22.5" x14ac:dyDescent="0.25">
      <c r="A109" s="61"/>
      <c r="B109" s="61"/>
      <c r="C109" s="63"/>
      <c r="D109" s="5" t="s">
        <v>242</v>
      </c>
      <c r="E109" s="5" t="s">
        <v>243</v>
      </c>
      <c r="F109" s="6">
        <v>165.08</v>
      </c>
      <c r="G109" s="6">
        <v>165.08</v>
      </c>
      <c r="H109" s="6">
        <v>165.08</v>
      </c>
      <c r="I109" s="6">
        <v>165.08</v>
      </c>
      <c r="J109" s="6">
        <v>165.08</v>
      </c>
      <c r="K109" s="6">
        <v>165.08</v>
      </c>
      <c r="L109" s="6">
        <v>165.08</v>
      </c>
      <c r="M109" s="6">
        <v>0</v>
      </c>
      <c r="N109" s="7">
        <v>1155.56</v>
      </c>
    </row>
    <row r="110" spans="1:14" ht="22.5" x14ac:dyDescent="0.25">
      <c r="A110" s="61"/>
      <c r="B110" s="61"/>
      <c r="C110" s="63"/>
      <c r="D110" s="5" t="s">
        <v>244</v>
      </c>
      <c r="E110" s="5" t="s">
        <v>245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7">
        <v>0</v>
      </c>
    </row>
    <row r="111" spans="1:14" ht="22.5" x14ac:dyDescent="0.25">
      <c r="A111" s="61"/>
      <c r="B111" s="61"/>
      <c r="C111" s="63"/>
      <c r="D111" s="5" t="s">
        <v>246</v>
      </c>
      <c r="E111" s="5" t="s">
        <v>247</v>
      </c>
      <c r="F111" s="6">
        <v>454.67</v>
      </c>
      <c r="G111" s="6">
        <v>725.3</v>
      </c>
      <c r="H111" s="6">
        <v>712.09</v>
      </c>
      <c r="I111" s="6">
        <v>534.80999999999995</v>
      </c>
      <c r="J111" s="6">
        <v>467.34</v>
      </c>
      <c r="K111" s="6">
        <v>635.48</v>
      </c>
      <c r="L111" s="6">
        <v>408.26</v>
      </c>
      <c r="M111" s="6">
        <v>0</v>
      </c>
      <c r="N111" s="7">
        <v>3937.95</v>
      </c>
    </row>
    <row r="112" spans="1:14" ht="22.5" x14ac:dyDescent="0.25">
      <c r="A112" s="61"/>
      <c r="B112" s="61"/>
      <c r="C112" s="63"/>
      <c r="D112" s="5" t="s">
        <v>248</v>
      </c>
      <c r="E112" s="5" t="s">
        <v>249</v>
      </c>
      <c r="F112" s="6">
        <v>125.65</v>
      </c>
      <c r="G112" s="6">
        <v>168.15</v>
      </c>
      <c r="H112" s="6">
        <v>168.15</v>
      </c>
      <c r="I112" s="6">
        <v>168.15</v>
      </c>
      <c r="J112" s="6">
        <v>213.15</v>
      </c>
      <c r="K112" s="6">
        <v>123.15</v>
      </c>
      <c r="L112" s="6">
        <v>168.15</v>
      </c>
      <c r="M112" s="6">
        <v>0</v>
      </c>
      <c r="N112" s="7">
        <v>1134.55</v>
      </c>
    </row>
    <row r="113" spans="1:14" ht="33.75" x14ac:dyDescent="0.25">
      <c r="A113" s="61"/>
      <c r="B113" s="61"/>
      <c r="C113" s="4" t="s">
        <v>250</v>
      </c>
      <c r="D113" s="5" t="s">
        <v>251</v>
      </c>
      <c r="E113" s="5" t="s">
        <v>252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7">
        <v>0</v>
      </c>
    </row>
    <row r="114" spans="1:14" ht="22.5" x14ac:dyDescent="0.25">
      <c r="A114" s="61"/>
      <c r="B114" s="61"/>
      <c r="C114" s="62" t="s">
        <v>253</v>
      </c>
      <c r="D114" s="5" t="s">
        <v>254</v>
      </c>
      <c r="E114" s="5" t="s">
        <v>255</v>
      </c>
      <c r="F114" s="6">
        <v>0</v>
      </c>
      <c r="G114" s="6">
        <v>0</v>
      </c>
      <c r="H114" s="6">
        <v>0</v>
      </c>
      <c r="I114" s="6">
        <v>0.3</v>
      </c>
      <c r="J114" s="6">
        <v>0</v>
      </c>
      <c r="K114" s="6">
        <v>0.1</v>
      </c>
      <c r="L114" s="6">
        <v>0</v>
      </c>
      <c r="M114" s="6">
        <v>0</v>
      </c>
      <c r="N114" s="7">
        <v>0.4</v>
      </c>
    </row>
    <row r="115" spans="1:14" ht="22.5" x14ac:dyDescent="0.25">
      <c r="A115" s="61"/>
      <c r="B115" s="61"/>
      <c r="C115" s="63"/>
      <c r="D115" s="5" t="s">
        <v>256</v>
      </c>
      <c r="E115" s="5" t="s">
        <v>257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7">
        <v>0</v>
      </c>
    </row>
    <row r="116" spans="1:14" ht="22.5" x14ac:dyDescent="0.25">
      <c r="A116" s="61"/>
      <c r="B116" s="61"/>
      <c r="C116" s="63"/>
      <c r="D116" s="5" t="s">
        <v>258</v>
      </c>
      <c r="E116" s="5" t="s">
        <v>259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7">
        <v>0</v>
      </c>
    </row>
    <row r="117" spans="1:14" ht="22.5" x14ac:dyDescent="0.25">
      <c r="A117" s="61"/>
      <c r="B117" s="61"/>
      <c r="C117" s="63"/>
      <c r="D117" s="5" t="s">
        <v>260</v>
      </c>
      <c r="E117" s="5" t="s">
        <v>261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7">
        <v>0</v>
      </c>
    </row>
    <row r="118" spans="1:14" ht="22.5" x14ac:dyDescent="0.25">
      <c r="A118" s="61"/>
      <c r="B118" s="61"/>
      <c r="C118" s="63"/>
      <c r="D118" s="5" t="s">
        <v>262</v>
      </c>
      <c r="E118" s="5" t="s">
        <v>263</v>
      </c>
      <c r="F118" s="6">
        <v>0</v>
      </c>
      <c r="G118" s="6">
        <v>0</v>
      </c>
      <c r="H118" s="6">
        <v>0</v>
      </c>
      <c r="I118" s="6">
        <v>13.04</v>
      </c>
      <c r="J118" s="6">
        <v>0</v>
      </c>
      <c r="K118" s="6">
        <v>0</v>
      </c>
      <c r="L118" s="6">
        <v>0</v>
      </c>
      <c r="M118" s="6">
        <v>0</v>
      </c>
      <c r="N118" s="7">
        <v>13.04</v>
      </c>
    </row>
    <row r="119" spans="1:14" ht="33.75" x14ac:dyDescent="0.25">
      <c r="A119" s="61"/>
      <c r="B119" s="61"/>
      <c r="C119" s="62" t="s">
        <v>264</v>
      </c>
      <c r="D119" s="5" t="s">
        <v>265</v>
      </c>
      <c r="E119" s="5" t="s">
        <v>266</v>
      </c>
      <c r="F119" s="6">
        <v>1882.01</v>
      </c>
      <c r="G119" s="6">
        <v>2944.95</v>
      </c>
      <c r="H119" s="6">
        <v>2942.54</v>
      </c>
      <c r="I119" s="6">
        <v>2034.03</v>
      </c>
      <c r="J119" s="6">
        <v>1878.77</v>
      </c>
      <c r="K119" s="6">
        <v>2254.42</v>
      </c>
      <c r="L119" s="6">
        <v>1647.05</v>
      </c>
      <c r="M119" s="6">
        <v>0</v>
      </c>
      <c r="N119" s="7">
        <v>15583.77</v>
      </c>
    </row>
    <row r="120" spans="1:14" ht="22.5" x14ac:dyDescent="0.25">
      <c r="A120" s="61"/>
      <c r="B120" s="61"/>
      <c r="C120" s="63"/>
      <c r="D120" s="5" t="s">
        <v>267</v>
      </c>
      <c r="E120" s="5" t="s">
        <v>268</v>
      </c>
      <c r="F120" s="6">
        <v>78.42</v>
      </c>
      <c r="G120" s="6">
        <v>122.71</v>
      </c>
      <c r="H120" s="6">
        <v>122.61</v>
      </c>
      <c r="I120" s="6">
        <v>84.75</v>
      </c>
      <c r="J120" s="6">
        <v>78.290000000000006</v>
      </c>
      <c r="K120" s="6">
        <v>93.94</v>
      </c>
      <c r="L120" s="6">
        <v>68.62</v>
      </c>
      <c r="M120" s="6">
        <v>0</v>
      </c>
      <c r="N120" s="7">
        <v>649.34</v>
      </c>
    </row>
    <row r="121" spans="1:14" ht="22.5" x14ac:dyDescent="0.25">
      <c r="A121" s="61"/>
      <c r="B121" s="61"/>
      <c r="C121" s="62" t="s">
        <v>269</v>
      </c>
      <c r="D121" s="5" t="s">
        <v>270</v>
      </c>
      <c r="E121" s="5" t="s">
        <v>271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7">
        <v>0</v>
      </c>
    </row>
    <row r="122" spans="1:14" ht="22.5" x14ac:dyDescent="0.25">
      <c r="A122" s="61"/>
      <c r="B122" s="61"/>
      <c r="C122" s="63"/>
      <c r="D122" s="5" t="s">
        <v>272</v>
      </c>
      <c r="E122" s="5" t="s">
        <v>273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7">
        <v>0</v>
      </c>
    </row>
    <row r="123" spans="1:14" ht="22.5" x14ac:dyDescent="0.25">
      <c r="A123" s="61"/>
      <c r="B123" s="61"/>
      <c r="C123" s="63"/>
      <c r="D123" s="5" t="s">
        <v>274</v>
      </c>
      <c r="E123" s="5" t="s">
        <v>275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7">
        <v>0</v>
      </c>
    </row>
    <row r="124" spans="1:14" ht="22.5" x14ac:dyDescent="0.25">
      <c r="A124" s="61"/>
      <c r="B124" s="61"/>
      <c r="C124" s="63"/>
      <c r="D124" s="5" t="s">
        <v>276</v>
      </c>
      <c r="E124" s="5" t="s">
        <v>277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7">
        <v>0</v>
      </c>
    </row>
    <row r="125" spans="1:14" ht="22.5" x14ac:dyDescent="0.25">
      <c r="A125" s="61"/>
      <c r="B125" s="61"/>
      <c r="C125" s="63"/>
      <c r="D125" s="5" t="s">
        <v>278</v>
      </c>
      <c r="E125" s="5" t="s">
        <v>279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7">
        <v>0</v>
      </c>
    </row>
    <row r="126" spans="1:14" ht="22.5" x14ac:dyDescent="0.25">
      <c r="A126" s="61"/>
      <c r="B126" s="61"/>
      <c r="C126" s="63"/>
      <c r="D126" s="5" t="s">
        <v>280</v>
      </c>
      <c r="E126" s="5" t="s">
        <v>281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7">
        <v>0</v>
      </c>
    </row>
    <row r="127" spans="1:14" ht="22.5" x14ac:dyDescent="0.25">
      <c r="A127" s="61"/>
      <c r="B127" s="61"/>
      <c r="C127" s="63"/>
      <c r="D127" s="5" t="s">
        <v>282</v>
      </c>
      <c r="E127" s="5" t="s">
        <v>283</v>
      </c>
      <c r="F127" s="6">
        <v>0</v>
      </c>
      <c r="G127" s="6">
        <v>0</v>
      </c>
      <c r="H127" s="6">
        <v>0</v>
      </c>
      <c r="I127" s="6">
        <v>0</v>
      </c>
      <c r="J127" s="6">
        <v>0</v>
      </c>
      <c r="K127" s="6">
        <v>410</v>
      </c>
      <c r="L127" s="6">
        <v>0</v>
      </c>
      <c r="M127" s="6">
        <v>0</v>
      </c>
      <c r="N127" s="7">
        <v>410</v>
      </c>
    </row>
    <row r="128" spans="1:14" ht="22.5" x14ac:dyDescent="0.25">
      <c r="A128" s="61"/>
      <c r="B128" s="61"/>
      <c r="C128" s="63"/>
      <c r="D128" s="5" t="s">
        <v>284</v>
      </c>
      <c r="E128" s="5" t="s">
        <v>285</v>
      </c>
      <c r="F128" s="6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7">
        <v>0</v>
      </c>
    </row>
    <row r="129" spans="1:14" ht="22.5" x14ac:dyDescent="0.25">
      <c r="A129" s="61"/>
      <c r="B129" s="61"/>
      <c r="C129" s="63"/>
      <c r="D129" s="5" t="s">
        <v>286</v>
      </c>
      <c r="E129" s="5" t="s">
        <v>287</v>
      </c>
      <c r="F129" s="6">
        <v>0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7">
        <v>0</v>
      </c>
    </row>
    <row r="130" spans="1:14" ht="22.5" x14ac:dyDescent="0.25">
      <c r="A130" s="61"/>
      <c r="B130" s="61"/>
      <c r="C130" s="62" t="s">
        <v>288</v>
      </c>
      <c r="D130" s="5" t="s">
        <v>289</v>
      </c>
      <c r="E130" s="5" t="s">
        <v>290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7">
        <v>0</v>
      </c>
    </row>
    <row r="131" spans="1:14" ht="22.5" x14ac:dyDescent="0.25">
      <c r="A131" s="61"/>
      <c r="B131" s="61"/>
      <c r="C131" s="63"/>
      <c r="D131" s="5" t="s">
        <v>291</v>
      </c>
      <c r="E131" s="5" t="s">
        <v>292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7">
        <v>0</v>
      </c>
    </row>
    <row r="132" spans="1:14" ht="22.5" x14ac:dyDescent="0.25">
      <c r="A132" s="61"/>
      <c r="B132" s="61"/>
      <c r="C132" s="62" t="s">
        <v>293</v>
      </c>
      <c r="D132" s="5" t="s">
        <v>294</v>
      </c>
      <c r="E132" s="5" t="s">
        <v>295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7">
        <v>0</v>
      </c>
    </row>
    <row r="133" spans="1:14" ht="22.5" x14ac:dyDescent="0.25">
      <c r="A133" s="61"/>
      <c r="B133" s="61"/>
      <c r="C133" s="63"/>
      <c r="D133" s="5" t="s">
        <v>296</v>
      </c>
      <c r="E133" s="5" t="s">
        <v>297</v>
      </c>
      <c r="F133" s="6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7">
        <v>0</v>
      </c>
    </row>
    <row r="134" spans="1:14" ht="22.5" x14ac:dyDescent="0.25">
      <c r="A134" s="61"/>
      <c r="B134" s="61"/>
      <c r="C134" s="63"/>
      <c r="D134" s="5" t="s">
        <v>298</v>
      </c>
      <c r="E134" s="5" t="s">
        <v>299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7">
        <v>0</v>
      </c>
    </row>
    <row r="135" spans="1:14" ht="22.5" x14ac:dyDescent="0.25">
      <c r="A135" s="61"/>
      <c r="B135" s="61"/>
      <c r="C135" s="63"/>
      <c r="D135" s="5" t="s">
        <v>300</v>
      </c>
      <c r="E135" s="5" t="s">
        <v>301</v>
      </c>
      <c r="F135" s="6">
        <v>0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7">
        <v>0</v>
      </c>
    </row>
    <row r="136" spans="1:14" ht="22.5" x14ac:dyDescent="0.25">
      <c r="A136" s="61"/>
      <c r="B136" s="61"/>
      <c r="C136" s="63"/>
      <c r="D136" s="5" t="s">
        <v>302</v>
      </c>
      <c r="E136" s="5" t="s">
        <v>303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7">
        <v>0</v>
      </c>
    </row>
    <row r="137" spans="1:14" ht="22.5" x14ac:dyDescent="0.25">
      <c r="A137" s="61"/>
      <c r="B137" s="61"/>
      <c r="C137" s="63"/>
      <c r="D137" s="5" t="s">
        <v>304</v>
      </c>
      <c r="E137" s="5" t="s">
        <v>305</v>
      </c>
      <c r="F137" s="6">
        <v>0</v>
      </c>
      <c r="G137" s="6">
        <v>0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7">
        <v>0</v>
      </c>
    </row>
    <row r="138" spans="1:14" ht="22.5" x14ac:dyDescent="0.25">
      <c r="A138" s="61"/>
      <c r="B138" s="61"/>
      <c r="C138" s="63"/>
      <c r="D138" s="5" t="s">
        <v>306</v>
      </c>
      <c r="E138" s="5" t="s">
        <v>307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7">
        <v>0</v>
      </c>
    </row>
    <row r="139" spans="1:14" ht="22.5" x14ac:dyDescent="0.25">
      <c r="A139" s="61"/>
      <c r="B139" s="61"/>
      <c r="C139" s="63"/>
      <c r="D139" s="5" t="s">
        <v>308</v>
      </c>
      <c r="E139" s="5" t="s">
        <v>309</v>
      </c>
      <c r="F139" s="6">
        <v>0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7">
        <v>0</v>
      </c>
    </row>
    <row r="140" spans="1:14" ht="22.5" x14ac:dyDescent="0.25">
      <c r="A140" s="61"/>
      <c r="B140" s="61"/>
      <c r="C140" s="63"/>
      <c r="D140" s="5" t="s">
        <v>310</v>
      </c>
      <c r="E140" s="5" t="s">
        <v>311</v>
      </c>
      <c r="F140" s="6">
        <v>0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7">
        <v>0</v>
      </c>
    </row>
    <row r="141" spans="1:14" ht="22.5" x14ac:dyDescent="0.25">
      <c r="A141" s="61"/>
      <c r="B141" s="61"/>
      <c r="C141" s="63"/>
      <c r="D141" s="5" t="s">
        <v>312</v>
      </c>
      <c r="E141" s="5" t="s">
        <v>313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7">
        <v>0</v>
      </c>
    </row>
    <row r="142" spans="1:14" ht="22.5" x14ac:dyDescent="0.25">
      <c r="A142" s="61"/>
      <c r="B142" s="61"/>
      <c r="C142" s="63"/>
      <c r="D142" s="5" t="s">
        <v>314</v>
      </c>
      <c r="E142" s="5" t="s">
        <v>315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7">
        <v>0</v>
      </c>
    </row>
    <row r="143" spans="1:14" ht="22.5" x14ac:dyDescent="0.25">
      <c r="A143" s="61"/>
      <c r="B143" s="61"/>
      <c r="C143" s="63"/>
      <c r="D143" s="5" t="s">
        <v>316</v>
      </c>
      <c r="E143" s="5" t="s">
        <v>317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7">
        <v>0</v>
      </c>
    </row>
    <row r="144" spans="1:14" ht="33.75" x14ac:dyDescent="0.25">
      <c r="A144" s="61"/>
      <c r="B144" s="61"/>
      <c r="C144" s="63"/>
      <c r="D144" s="5" t="s">
        <v>318</v>
      </c>
      <c r="E144" s="5" t="s">
        <v>319</v>
      </c>
      <c r="F144" s="6">
        <v>0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7">
        <v>0</v>
      </c>
    </row>
    <row r="145" spans="1:14" ht="22.5" x14ac:dyDescent="0.25">
      <c r="A145" s="61"/>
      <c r="B145" s="61"/>
      <c r="C145" s="62" t="s">
        <v>320</v>
      </c>
      <c r="D145" s="5" t="s">
        <v>321</v>
      </c>
      <c r="E145" s="5" t="s">
        <v>322</v>
      </c>
      <c r="F145" s="6">
        <v>0</v>
      </c>
      <c r="G145" s="6">
        <v>507.27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7">
        <v>507.27</v>
      </c>
    </row>
    <row r="146" spans="1:14" ht="22.5" x14ac:dyDescent="0.25">
      <c r="A146" s="61"/>
      <c r="B146" s="61"/>
      <c r="C146" s="63"/>
      <c r="D146" s="5" t="s">
        <v>323</v>
      </c>
      <c r="E146" s="5" t="s">
        <v>324</v>
      </c>
      <c r="F146" s="6">
        <v>572.26</v>
      </c>
      <c r="G146" s="6">
        <v>0</v>
      </c>
      <c r="H146" s="6">
        <v>572.26</v>
      </c>
      <c r="I146" s="6">
        <v>572.26</v>
      </c>
      <c r="J146" s="6">
        <v>507.27</v>
      </c>
      <c r="K146" s="6">
        <v>572.26</v>
      </c>
      <c r="L146" s="6">
        <v>657.25</v>
      </c>
      <c r="M146" s="6">
        <v>0</v>
      </c>
      <c r="N146" s="7">
        <v>3453.56</v>
      </c>
    </row>
    <row r="147" spans="1:14" ht="22.5" x14ac:dyDescent="0.25">
      <c r="A147" s="61"/>
      <c r="B147" s="61"/>
      <c r="C147" s="63"/>
      <c r="D147" s="5" t="s">
        <v>325</v>
      </c>
      <c r="E147" s="5" t="s">
        <v>326</v>
      </c>
      <c r="F147" s="6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7">
        <v>0</v>
      </c>
    </row>
    <row r="148" spans="1:14" ht="33.75" x14ac:dyDescent="0.25">
      <c r="A148" s="61"/>
      <c r="B148" s="61"/>
      <c r="C148" s="63"/>
      <c r="D148" s="5" t="s">
        <v>327</v>
      </c>
      <c r="E148" s="5" t="s">
        <v>328</v>
      </c>
      <c r="F148" s="6">
        <v>0</v>
      </c>
      <c r="G148" s="6">
        <v>0</v>
      </c>
      <c r="H148" s="6">
        <v>0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7">
        <v>0</v>
      </c>
    </row>
    <row r="149" spans="1:14" ht="22.5" x14ac:dyDescent="0.25">
      <c r="A149" s="61"/>
      <c r="B149" s="61"/>
      <c r="C149" s="63"/>
      <c r="D149" s="5" t="s">
        <v>329</v>
      </c>
      <c r="E149" s="5" t="s">
        <v>330</v>
      </c>
      <c r="F149" s="6">
        <v>0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7">
        <v>0</v>
      </c>
    </row>
    <row r="150" spans="1:14" ht="33.75" x14ac:dyDescent="0.25">
      <c r="A150" s="61"/>
      <c r="B150" s="61"/>
      <c r="C150" s="63"/>
      <c r="D150" s="5" t="s">
        <v>331</v>
      </c>
      <c r="E150" s="5" t="s">
        <v>332</v>
      </c>
      <c r="F150" s="6">
        <v>140.81</v>
      </c>
      <c r="G150" s="6">
        <v>140.81</v>
      </c>
      <c r="H150" s="6">
        <v>143.21</v>
      </c>
      <c r="I150" s="6">
        <v>140.81</v>
      </c>
      <c r="J150" s="6">
        <v>140.81</v>
      </c>
      <c r="K150" s="6">
        <v>132.93</v>
      </c>
      <c r="L150" s="6">
        <v>132.83000000000001</v>
      </c>
      <c r="M150" s="6">
        <v>0</v>
      </c>
      <c r="N150" s="7">
        <v>972.21</v>
      </c>
    </row>
    <row r="151" spans="1:14" ht="22.5" x14ac:dyDescent="0.25">
      <c r="A151" s="61"/>
      <c r="B151" s="61"/>
      <c r="C151" s="4" t="s">
        <v>333</v>
      </c>
      <c r="D151" s="5" t="s">
        <v>334</v>
      </c>
      <c r="E151" s="5" t="s">
        <v>335</v>
      </c>
      <c r="F151" s="6">
        <v>7941.42</v>
      </c>
      <c r="G151" s="6">
        <v>8496.4599999999991</v>
      </c>
      <c r="H151" s="6">
        <v>8015.83</v>
      </c>
      <c r="I151" s="6">
        <v>8624.91</v>
      </c>
      <c r="J151" s="6">
        <v>8347.84</v>
      </c>
      <c r="K151" s="6">
        <v>8078.84</v>
      </c>
      <c r="L151" s="6">
        <v>8347.84</v>
      </c>
      <c r="M151" s="6">
        <v>-2424</v>
      </c>
      <c r="N151" s="7">
        <v>55429.14</v>
      </c>
    </row>
    <row r="152" spans="1:14" ht="22.5" x14ac:dyDescent="0.25">
      <c r="A152" s="61"/>
      <c r="B152" s="61"/>
      <c r="C152" s="62" t="s">
        <v>336</v>
      </c>
      <c r="D152" s="5" t="s">
        <v>337</v>
      </c>
      <c r="E152" s="5" t="s">
        <v>338</v>
      </c>
      <c r="F152" s="6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7">
        <v>0</v>
      </c>
    </row>
    <row r="153" spans="1:14" ht="22.5" x14ac:dyDescent="0.25">
      <c r="A153" s="61"/>
      <c r="B153" s="61"/>
      <c r="C153" s="63"/>
      <c r="D153" s="5" t="s">
        <v>339</v>
      </c>
      <c r="E153" s="5" t="s">
        <v>340</v>
      </c>
      <c r="F153" s="6">
        <v>0</v>
      </c>
      <c r="G153" s="6">
        <v>0</v>
      </c>
      <c r="H153" s="6">
        <v>0</v>
      </c>
      <c r="I153" s="6">
        <v>0</v>
      </c>
      <c r="J153" s="6">
        <v>0</v>
      </c>
      <c r="K153" s="6">
        <v>0</v>
      </c>
      <c r="L153" s="6">
        <v>338</v>
      </c>
      <c r="M153" s="6">
        <v>0</v>
      </c>
      <c r="N153" s="7">
        <v>338</v>
      </c>
    </row>
    <row r="154" spans="1:14" ht="22.5" x14ac:dyDescent="0.25">
      <c r="A154" s="61"/>
      <c r="B154" s="61"/>
      <c r="C154" s="4" t="s">
        <v>341</v>
      </c>
      <c r="D154" s="5" t="s">
        <v>342</v>
      </c>
      <c r="E154" s="5" t="s">
        <v>343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7">
        <v>0</v>
      </c>
    </row>
    <row r="155" spans="1:14" x14ac:dyDescent="0.25">
      <c r="A155" s="61"/>
      <c r="B155" s="61"/>
      <c r="C155" s="8" t="s">
        <v>344</v>
      </c>
      <c r="D155" s="9"/>
      <c r="E155" s="9"/>
      <c r="F155" s="10">
        <v>15960.42</v>
      </c>
      <c r="G155" s="10">
        <v>23028.73</v>
      </c>
      <c r="H155" s="10">
        <v>31815.279999999999</v>
      </c>
      <c r="I155" s="10">
        <v>20293.919999999998</v>
      </c>
      <c r="J155" s="10">
        <v>21175.03</v>
      </c>
      <c r="K155" s="10">
        <v>20994.92</v>
      </c>
      <c r="L155" s="10">
        <v>24688.46</v>
      </c>
      <c r="M155" s="10">
        <v>1541.04</v>
      </c>
      <c r="N155" s="7">
        <v>159497.79999999999</v>
      </c>
    </row>
    <row r="156" spans="1:14" x14ac:dyDescent="0.25">
      <c r="A156" s="61"/>
      <c r="B156" s="61"/>
      <c r="C156" s="13" t="s">
        <v>345</v>
      </c>
      <c r="D156" s="9"/>
      <c r="E156" s="9"/>
      <c r="F156" s="14">
        <v>1224.5899999999999</v>
      </c>
      <c r="G156" s="14">
        <v>-4654.13</v>
      </c>
      <c r="H156" s="14">
        <v>4117.5600000000004</v>
      </c>
      <c r="I156" s="14">
        <v>-4838.33</v>
      </c>
      <c r="J156" s="14">
        <v>-4304.8</v>
      </c>
      <c r="K156" s="14">
        <v>-5354.47</v>
      </c>
      <c r="L156" s="14">
        <v>-17776.21</v>
      </c>
      <c r="M156" s="14">
        <v>14756.79</v>
      </c>
      <c r="N156" s="7">
        <v>-16829</v>
      </c>
    </row>
    <row r="157" spans="1:14" ht="22.5" x14ac:dyDescent="0.25">
      <c r="A157" s="61"/>
      <c r="B157" s="60" t="s">
        <v>346</v>
      </c>
      <c r="C157" s="62" t="s">
        <v>16</v>
      </c>
      <c r="D157" s="5" t="s">
        <v>347</v>
      </c>
      <c r="E157" s="5" t="s">
        <v>348</v>
      </c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7">
        <v>0</v>
      </c>
    </row>
    <row r="158" spans="1:14" ht="22.5" x14ac:dyDescent="0.25">
      <c r="A158" s="61"/>
      <c r="B158" s="61"/>
      <c r="C158" s="63"/>
      <c r="D158" s="5" t="s">
        <v>349</v>
      </c>
      <c r="E158" s="5" t="s">
        <v>350</v>
      </c>
      <c r="F158" s="6">
        <v>810.77</v>
      </c>
      <c r="G158" s="6">
        <v>1264.7</v>
      </c>
      <c r="H158" s="6">
        <v>1530.06</v>
      </c>
      <c r="I158" s="6">
        <v>1200.06</v>
      </c>
      <c r="J158" s="6">
        <v>1274.6400000000001</v>
      </c>
      <c r="K158" s="6">
        <v>1213.1300000000001</v>
      </c>
      <c r="L158" s="6">
        <v>1016.6</v>
      </c>
      <c r="M158" s="6">
        <v>172.3</v>
      </c>
      <c r="N158" s="7">
        <v>8482.26</v>
      </c>
    </row>
    <row r="159" spans="1:14" ht="22.5" x14ac:dyDescent="0.25">
      <c r="A159" s="61"/>
      <c r="B159" s="61"/>
      <c r="C159" s="63"/>
      <c r="D159" s="5" t="s">
        <v>351</v>
      </c>
      <c r="E159" s="5" t="s">
        <v>352</v>
      </c>
      <c r="F159" s="6">
        <v>987.04</v>
      </c>
      <c r="G159" s="6">
        <v>1365.97</v>
      </c>
      <c r="H159" s="6">
        <v>1553.08</v>
      </c>
      <c r="I159" s="6">
        <v>690.65</v>
      </c>
      <c r="J159" s="6">
        <v>810.63</v>
      </c>
      <c r="K159" s="6">
        <v>693.9</v>
      </c>
      <c r="L159" s="6">
        <v>759.38</v>
      </c>
      <c r="M159" s="6">
        <v>153.02000000000001</v>
      </c>
      <c r="N159" s="7">
        <v>7013.67</v>
      </c>
    </row>
    <row r="160" spans="1:14" ht="22.5" x14ac:dyDescent="0.25">
      <c r="A160" s="61"/>
      <c r="B160" s="61"/>
      <c r="C160" s="63"/>
      <c r="D160" s="5" t="s">
        <v>353</v>
      </c>
      <c r="E160" s="5" t="s">
        <v>354</v>
      </c>
      <c r="F160" s="6">
        <v>11.3</v>
      </c>
      <c r="G160" s="6">
        <v>22.6</v>
      </c>
      <c r="H160" s="6">
        <v>158.19999999999999</v>
      </c>
      <c r="I160" s="6">
        <v>259.89999999999998</v>
      </c>
      <c r="J160" s="6">
        <v>0</v>
      </c>
      <c r="K160" s="6">
        <v>223.06</v>
      </c>
      <c r="L160" s="6">
        <v>11.74</v>
      </c>
      <c r="M160" s="6">
        <v>0</v>
      </c>
      <c r="N160" s="7">
        <v>686.8</v>
      </c>
    </row>
    <row r="161" spans="1:14" ht="22.5" x14ac:dyDescent="0.25">
      <c r="A161" s="61"/>
      <c r="B161" s="61"/>
      <c r="C161" s="63"/>
      <c r="D161" s="5" t="s">
        <v>355</v>
      </c>
      <c r="E161" s="5" t="s">
        <v>356</v>
      </c>
      <c r="F161" s="6">
        <v>3633.34</v>
      </c>
      <c r="G161" s="6">
        <v>6816.91</v>
      </c>
      <c r="H161" s="6">
        <v>7076.8</v>
      </c>
      <c r="I161" s="6">
        <v>4691.9399999999996</v>
      </c>
      <c r="J161" s="6">
        <v>3597.41</v>
      </c>
      <c r="K161" s="6">
        <v>5817.87</v>
      </c>
      <c r="L161" s="6">
        <v>3952.02</v>
      </c>
      <c r="M161" s="6">
        <v>1071.1400000000001</v>
      </c>
      <c r="N161" s="7">
        <v>36657.43</v>
      </c>
    </row>
    <row r="162" spans="1:14" ht="22.5" x14ac:dyDescent="0.25">
      <c r="A162" s="61"/>
      <c r="B162" s="61"/>
      <c r="C162" s="63"/>
      <c r="D162" s="5" t="s">
        <v>357</v>
      </c>
      <c r="E162" s="5" t="s">
        <v>358</v>
      </c>
      <c r="F162" s="6">
        <v>1237.29</v>
      </c>
      <c r="G162" s="6">
        <v>2407.15</v>
      </c>
      <c r="H162" s="6">
        <v>2978.65</v>
      </c>
      <c r="I162" s="6">
        <v>2097.8200000000002</v>
      </c>
      <c r="J162" s="6">
        <v>1651.12</v>
      </c>
      <c r="K162" s="6">
        <v>2654.01</v>
      </c>
      <c r="L162" s="6">
        <v>1297.0999999999999</v>
      </c>
      <c r="M162" s="6">
        <v>497.39</v>
      </c>
      <c r="N162" s="7">
        <v>14820.53</v>
      </c>
    </row>
    <row r="163" spans="1:14" ht="22.5" x14ac:dyDescent="0.25">
      <c r="A163" s="61"/>
      <c r="B163" s="61"/>
      <c r="C163" s="63"/>
      <c r="D163" s="5" t="s">
        <v>359</v>
      </c>
      <c r="E163" s="5" t="s">
        <v>360</v>
      </c>
      <c r="F163" s="6">
        <v>9620.26</v>
      </c>
      <c r="G163" s="6">
        <v>16635.78</v>
      </c>
      <c r="H163" s="6">
        <v>15129.66</v>
      </c>
      <c r="I163" s="6">
        <v>11918.56</v>
      </c>
      <c r="J163" s="6">
        <v>13986.32</v>
      </c>
      <c r="K163" s="6">
        <v>13238.86</v>
      </c>
      <c r="L163" s="6">
        <v>9176.9</v>
      </c>
      <c r="M163" s="6">
        <v>2676.46</v>
      </c>
      <c r="N163" s="7">
        <v>92382.8</v>
      </c>
    </row>
    <row r="164" spans="1:14" ht="22.5" x14ac:dyDescent="0.25">
      <c r="A164" s="61"/>
      <c r="B164" s="61"/>
      <c r="C164" s="63"/>
      <c r="D164" s="5" t="s">
        <v>361</v>
      </c>
      <c r="E164" s="5" t="s">
        <v>362</v>
      </c>
      <c r="F164" s="6">
        <v>15066.78</v>
      </c>
      <c r="G164" s="6">
        <v>20569.400000000001</v>
      </c>
      <c r="H164" s="6">
        <v>20615.810000000001</v>
      </c>
      <c r="I164" s="6">
        <v>13041.58</v>
      </c>
      <c r="J164" s="6">
        <v>9992.49</v>
      </c>
      <c r="K164" s="6">
        <v>13732.76</v>
      </c>
      <c r="L164" s="6">
        <v>11237.27</v>
      </c>
      <c r="M164" s="6">
        <v>2942.46</v>
      </c>
      <c r="N164" s="7">
        <v>107198.55</v>
      </c>
    </row>
    <row r="165" spans="1:14" ht="22.5" x14ac:dyDescent="0.25">
      <c r="A165" s="61"/>
      <c r="B165" s="61"/>
      <c r="C165" s="63"/>
      <c r="D165" s="5" t="s">
        <v>363</v>
      </c>
      <c r="E165" s="5" t="s">
        <v>364</v>
      </c>
      <c r="F165" s="6">
        <v>0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7">
        <v>0</v>
      </c>
    </row>
    <row r="166" spans="1:14" x14ac:dyDescent="0.25">
      <c r="A166" s="61"/>
      <c r="B166" s="61"/>
      <c r="C166" s="8" t="s">
        <v>21</v>
      </c>
      <c r="D166" s="9"/>
      <c r="E166" s="9"/>
      <c r="F166" s="10">
        <v>31366.78</v>
      </c>
      <c r="G166" s="10">
        <v>49082.51</v>
      </c>
      <c r="H166" s="10">
        <v>49042.26</v>
      </c>
      <c r="I166" s="10">
        <v>33900.51</v>
      </c>
      <c r="J166" s="10">
        <v>31312.61</v>
      </c>
      <c r="K166" s="10">
        <v>37573.589999999997</v>
      </c>
      <c r="L166" s="10">
        <v>27451.01</v>
      </c>
      <c r="M166" s="10">
        <v>7512.77</v>
      </c>
      <c r="N166" s="7">
        <v>267242.03999999998</v>
      </c>
    </row>
    <row r="167" spans="1:14" ht="22.5" x14ac:dyDescent="0.25">
      <c r="A167" s="61"/>
      <c r="B167" s="61"/>
      <c r="C167" s="62" t="s">
        <v>22</v>
      </c>
      <c r="D167" s="5" t="s">
        <v>365</v>
      </c>
      <c r="E167" s="5" t="s">
        <v>366</v>
      </c>
      <c r="F167" s="6">
        <v>0</v>
      </c>
      <c r="G167" s="6">
        <v>0</v>
      </c>
      <c r="H167" s="6">
        <v>0</v>
      </c>
      <c r="I167" s="6">
        <v>0</v>
      </c>
      <c r="J167" s="6">
        <v>0</v>
      </c>
      <c r="K167" s="6">
        <v>0</v>
      </c>
      <c r="L167" s="6">
        <v>0</v>
      </c>
      <c r="M167" s="6">
        <v>0</v>
      </c>
      <c r="N167" s="7">
        <v>0</v>
      </c>
    </row>
    <row r="168" spans="1:14" ht="22.5" x14ac:dyDescent="0.25">
      <c r="A168" s="61"/>
      <c r="B168" s="61"/>
      <c r="C168" s="63"/>
      <c r="D168" s="5" t="s">
        <v>367</v>
      </c>
      <c r="E168" s="5" t="s">
        <v>368</v>
      </c>
      <c r="F168" s="6">
        <v>0</v>
      </c>
      <c r="G168" s="6">
        <v>0</v>
      </c>
      <c r="H168" s="6">
        <v>0</v>
      </c>
      <c r="I168" s="6">
        <v>0</v>
      </c>
      <c r="J168" s="6">
        <v>0</v>
      </c>
      <c r="K168" s="6">
        <v>0</v>
      </c>
      <c r="L168" s="6">
        <v>0</v>
      </c>
      <c r="M168" s="6">
        <v>0</v>
      </c>
      <c r="N168" s="7">
        <v>0</v>
      </c>
    </row>
    <row r="169" spans="1:14" ht="22.5" x14ac:dyDescent="0.25">
      <c r="A169" s="61"/>
      <c r="B169" s="61"/>
      <c r="C169" s="63"/>
      <c r="D169" s="5" t="s">
        <v>369</v>
      </c>
      <c r="E169" s="5" t="s">
        <v>370</v>
      </c>
      <c r="F169" s="6">
        <v>0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7">
        <v>0</v>
      </c>
    </row>
    <row r="170" spans="1:14" ht="22.5" x14ac:dyDescent="0.25">
      <c r="A170" s="61"/>
      <c r="B170" s="61"/>
      <c r="C170" s="63"/>
      <c r="D170" s="5" t="s">
        <v>371</v>
      </c>
      <c r="E170" s="5" t="s">
        <v>372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7">
        <v>0</v>
      </c>
    </row>
    <row r="171" spans="1:14" ht="22.5" x14ac:dyDescent="0.25">
      <c r="A171" s="61"/>
      <c r="B171" s="61"/>
      <c r="C171" s="63"/>
      <c r="D171" s="5" t="s">
        <v>373</v>
      </c>
      <c r="E171" s="5" t="s">
        <v>374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7">
        <v>0</v>
      </c>
    </row>
    <row r="172" spans="1:14" ht="22.5" x14ac:dyDescent="0.25">
      <c r="A172" s="61"/>
      <c r="B172" s="61"/>
      <c r="C172" s="63"/>
      <c r="D172" s="5" t="s">
        <v>375</v>
      </c>
      <c r="E172" s="5" t="s">
        <v>376</v>
      </c>
      <c r="F172" s="6">
        <v>0</v>
      </c>
      <c r="G172" s="6">
        <v>0</v>
      </c>
      <c r="H172" s="6">
        <v>0</v>
      </c>
      <c r="I172" s="6">
        <v>0</v>
      </c>
      <c r="J172" s="6">
        <v>0</v>
      </c>
      <c r="K172" s="6">
        <v>0</v>
      </c>
      <c r="L172" s="6">
        <v>0</v>
      </c>
      <c r="M172" s="6">
        <v>0</v>
      </c>
      <c r="N172" s="7">
        <v>0</v>
      </c>
    </row>
    <row r="173" spans="1:14" ht="22.5" x14ac:dyDescent="0.25">
      <c r="A173" s="61"/>
      <c r="B173" s="61"/>
      <c r="C173" s="63"/>
      <c r="D173" s="5" t="s">
        <v>377</v>
      </c>
      <c r="E173" s="5" t="s">
        <v>378</v>
      </c>
      <c r="F173" s="6">
        <v>0</v>
      </c>
      <c r="G173" s="6">
        <v>0</v>
      </c>
      <c r="H173" s="6">
        <v>0</v>
      </c>
      <c r="I173" s="6">
        <v>0</v>
      </c>
      <c r="J173" s="6">
        <v>0</v>
      </c>
      <c r="K173" s="6">
        <v>0</v>
      </c>
      <c r="L173" s="6">
        <v>0</v>
      </c>
      <c r="M173" s="6">
        <v>0</v>
      </c>
      <c r="N173" s="7">
        <v>0</v>
      </c>
    </row>
    <row r="174" spans="1:14" ht="22.5" x14ac:dyDescent="0.25">
      <c r="A174" s="61"/>
      <c r="B174" s="61"/>
      <c r="C174" s="62" t="s">
        <v>27</v>
      </c>
      <c r="D174" s="5" t="s">
        <v>379</v>
      </c>
      <c r="E174" s="5" t="s">
        <v>380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7">
        <v>0</v>
      </c>
    </row>
    <row r="175" spans="1:14" ht="22.5" x14ac:dyDescent="0.25">
      <c r="A175" s="61"/>
      <c r="B175" s="61"/>
      <c r="C175" s="63"/>
      <c r="D175" s="5" t="s">
        <v>381</v>
      </c>
      <c r="E175" s="5" t="s">
        <v>382</v>
      </c>
      <c r="F175" s="6">
        <v>583.75</v>
      </c>
      <c r="G175" s="6">
        <v>910.57</v>
      </c>
      <c r="H175" s="6">
        <v>1101.6400000000001</v>
      </c>
      <c r="I175" s="6">
        <v>1229.27</v>
      </c>
      <c r="J175" s="6">
        <v>917.74</v>
      </c>
      <c r="K175" s="6">
        <v>508.25</v>
      </c>
      <c r="L175" s="6">
        <v>731.92</v>
      </c>
      <c r="M175" s="6">
        <v>124.06</v>
      </c>
      <c r="N175" s="7">
        <v>6107.2</v>
      </c>
    </row>
    <row r="176" spans="1:14" ht="22.5" x14ac:dyDescent="0.25">
      <c r="A176" s="61"/>
      <c r="B176" s="61"/>
      <c r="C176" s="63"/>
      <c r="D176" s="5" t="s">
        <v>383</v>
      </c>
      <c r="E176" s="5" t="s">
        <v>384</v>
      </c>
      <c r="F176" s="6">
        <v>888.36</v>
      </c>
      <c r="G176" s="6">
        <v>1229.3900000000001</v>
      </c>
      <c r="H176" s="6">
        <v>1397.81</v>
      </c>
      <c r="I176" s="6">
        <v>744</v>
      </c>
      <c r="J176" s="6">
        <v>729.59</v>
      </c>
      <c r="K176" s="6">
        <v>501.99</v>
      </c>
      <c r="L176" s="6">
        <v>683.47</v>
      </c>
      <c r="M176" s="6">
        <v>137.71</v>
      </c>
      <c r="N176" s="7">
        <v>6312.32</v>
      </c>
    </row>
    <row r="177" spans="1:14" ht="33.75" x14ac:dyDescent="0.25">
      <c r="A177" s="61"/>
      <c r="B177" s="61"/>
      <c r="C177" s="63"/>
      <c r="D177" s="5" t="s">
        <v>385</v>
      </c>
      <c r="E177" s="5" t="s">
        <v>386</v>
      </c>
      <c r="F177" s="6">
        <v>10.06</v>
      </c>
      <c r="G177" s="6">
        <v>20.12</v>
      </c>
      <c r="H177" s="6">
        <v>140.81</v>
      </c>
      <c r="I177" s="6">
        <v>129.94</v>
      </c>
      <c r="J177" s="6">
        <v>0</v>
      </c>
      <c r="K177" s="6">
        <v>299.87</v>
      </c>
      <c r="L177" s="6">
        <v>10.45</v>
      </c>
      <c r="M177" s="6">
        <v>0</v>
      </c>
      <c r="N177" s="7">
        <v>611.25</v>
      </c>
    </row>
    <row r="178" spans="1:14" ht="22.5" x14ac:dyDescent="0.25">
      <c r="A178" s="61"/>
      <c r="B178" s="61"/>
      <c r="C178" s="63"/>
      <c r="D178" s="5" t="s">
        <v>387</v>
      </c>
      <c r="E178" s="5" t="s">
        <v>388</v>
      </c>
      <c r="F178" s="6">
        <v>2180.0100000000002</v>
      </c>
      <c r="G178" s="6">
        <v>4090.13</v>
      </c>
      <c r="H178" s="6">
        <v>4246.07</v>
      </c>
      <c r="I178" s="6">
        <v>1305.56</v>
      </c>
      <c r="J178" s="6">
        <v>2158.48</v>
      </c>
      <c r="K178" s="6">
        <v>5000.3100000000004</v>
      </c>
      <c r="L178" s="6">
        <v>2371.21</v>
      </c>
      <c r="M178" s="6">
        <v>642.69000000000005</v>
      </c>
      <c r="N178" s="7">
        <v>21994.46</v>
      </c>
    </row>
    <row r="179" spans="1:14" ht="22.5" x14ac:dyDescent="0.25">
      <c r="A179" s="61"/>
      <c r="B179" s="61"/>
      <c r="C179" s="63"/>
      <c r="D179" s="5" t="s">
        <v>389</v>
      </c>
      <c r="E179" s="5" t="s">
        <v>390</v>
      </c>
      <c r="F179" s="6">
        <v>717.63</v>
      </c>
      <c r="G179" s="6">
        <v>1396.18</v>
      </c>
      <c r="H179" s="6">
        <v>1727.62</v>
      </c>
      <c r="I179" s="6">
        <v>1510.83</v>
      </c>
      <c r="J179" s="6">
        <v>957.66</v>
      </c>
      <c r="K179" s="6">
        <v>1245.18</v>
      </c>
      <c r="L179" s="6">
        <v>752.32</v>
      </c>
      <c r="M179" s="6">
        <v>288.49</v>
      </c>
      <c r="N179" s="7">
        <v>8595.91</v>
      </c>
    </row>
    <row r="180" spans="1:14" ht="22.5" x14ac:dyDescent="0.25">
      <c r="A180" s="61"/>
      <c r="B180" s="61"/>
      <c r="C180" s="63"/>
      <c r="D180" s="5" t="s">
        <v>391</v>
      </c>
      <c r="E180" s="5" t="s">
        <v>392</v>
      </c>
      <c r="F180" s="6">
        <v>3751.91</v>
      </c>
      <c r="G180" s="6">
        <v>6487.97</v>
      </c>
      <c r="H180" s="6">
        <v>5900.57</v>
      </c>
      <c r="I180" s="6">
        <v>-1027.3</v>
      </c>
      <c r="J180" s="6">
        <v>5454.66</v>
      </c>
      <c r="K180" s="6">
        <v>8975.07</v>
      </c>
      <c r="L180" s="6">
        <v>3579</v>
      </c>
      <c r="M180" s="6">
        <v>1043.83</v>
      </c>
      <c r="N180" s="7">
        <v>34165.71</v>
      </c>
    </row>
    <row r="181" spans="1:14" ht="22.5" x14ac:dyDescent="0.25">
      <c r="A181" s="61"/>
      <c r="B181" s="61"/>
      <c r="C181" s="63"/>
      <c r="D181" s="5" t="s">
        <v>393</v>
      </c>
      <c r="E181" s="5" t="s">
        <v>394</v>
      </c>
      <c r="F181" s="6">
        <v>9040.08</v>
      </c>
      <c r="G181" s="6">
        <v>12341.64</v>
      </c>
      <c r="H181" s="6">
        <v>12369.48</v>
      </c>
      <c r="I181" s="6">
        <v>6611.71</v>
      </c>
      <c r="J181" s="6">
        <v>5995.49</v>
      </c>
      <c r="K181" s="6">
        <v>9452.89</v>
      </c>
      <c r="L181" s="6">
        <v>6742.38</v>
      </c>
      <c r="M181" s="6">
        <v>1765.48</v>
      </c>
      <c r="N181" s="7">
        <v>64319.15</v>
      </c>
    </row>
    <row r="182" spans="1:14" ht="22.5" x14ac:dyDescent="0.25">
      <c r="A182" s="61"/>
      <c r="B182" s="61"/>
      <c r="C182" s="62" t="s">
        <v>395</v>
      </c>
      <c r="D182" s="5" t="s">
        <v>396</v>
      </c>
      <c r="E182" s="5" t="s">
        <v>397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7">
        <v>0</v>
      </c>
    </row>
    <row r="183" spans="1:14" ht="22.5" x14ac:dyDescent="0.25">
      <c r="A183" s="61"/>
      <c r="B183" s="61"/>
      <c r="C183" s="63"/>
      <c r="D183" s="5" t="s">
        <v>398</v>
      </c>
      <c r="E183" s="5" t="s">
        <v>399</v>
      </c>
      <c r="F183" s="6">
        <v>0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  <c r="N183" s="7">
        <v>0</v>
      </c>
    </row>
    <row r="184" spans="1:14" ht="22.5" x14ac:dyDescent="0.25">
      <c r="A184" s="61"/>
      <c r="B184" s="61"/>
      <c r="C184" s="63"/>
      <c r="D184" s="5" t="s">
        <v>400</v>
      </c>
      <c r="E184" s="5" t="s">
        <v>401</v>
      </c>
      <c r="F184" s="6">
        <v>0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7">
        <v>0</v>
      </c>
    </row>
    <row r="185" spans="1:14" ht="22.5" x14ac:dyDescent="0.25">
      <c r="A185" s="61"/>
      <c r="B185" s="61"/>
      <c r="C185" s="63"/>
      <c r="D185" s="5" t="s">
        <v>402</v>
      </c>
      <c r="E185" s="5" t="s">
        <v>403</v>
      </c>
      <c r="F185" s="6">
        <v>0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7">
        <v>0</v>
      </c>
    </row>
    <row r="186" spans="1:14" ht="22.5" x14ac:dyDescent="0.25">
      <c r="A186" s="61"/>
      <c r="B186" s="61"/>
      <c r="C186" s="63"/>
      <c r="D186" s="5" t="s">
        <v>404</v>
      </c>
      <c r="E186" s="5" t="s">
        <v>405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7">
        <v>0</v>
      </c>
    </row>
    <row r="187" spans="1:14" ht="22.5" x14ac:dyDescent="0.25">
      <c r="A187" s="61"/>
      <c r="B187" s="61"/>
      <c r="C187" s="63"/>
      <c r="D187" s="5" t="s">
        <v>406</v>
      </c>
      <c r="E187" s="5" t="s">
        <v>407</v>
      </c>
      <c r="F187" s="6">
        <v>0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7">
        <v>0</v>
      </c>
    </row>
    <row r="188" spans="1:14" ht="22.5" x14ac:dyDescent="0.25">
      <c r="A188" s="61"/>
      <c r="B188" s="61"/>
      <c r="C188" s="63"/>
      <c r="D188" s="5" t="s">
        <v>408</v>
      </c>
      <c r="E188" s="5" t="s">
        <v>409</v>
      </c>
      <c r="F188" s="6">
        <v>0</v>
      </c>
      <c r="G188" s="6">
        <v>0</v>
      </c>
      <c r="H188" s="6">
        <v>0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s="7">
        <v>0</v>
      </c>
    </row>
    <row r="189" spans="1:14" x14ac:dyDescent="0.25">
      <c r="A189" s="61"/>
      <c r="B189" s="61"/>
      <c r="C189" s="8" t="s">
        <v>32</v>
      </c>
      <c r="D189" s="9"/>
      <c r="E189" s="9"/>
      <c r="F189" s="10">
        <v>17171.8</v>
      </c>
      <c r="G189" s="10">
        <v>26476</v>
      </c>
      <c r="H189" s="10">
        <v>26884</v>
      </c>
      <c r="I189" s="10">
        <v>10504.01</v>
      </c>
      <c r="J189" s="10">
        <v>16213.62</v>
      </c>
      <c r="K189" s="10">
        <v>25983.56</v>
      </c>
      <c r="L189" s="10">
        <v>14870.75</v>
      </c>
      <c r="M189" s="10">
        <v>4002.26</v>
      </c>
      <c r="N189" s="7">
        <v>142106</v>
      </c>
    </row>
    <row r="190" spans="1:14" ht="22.5" x14ac:dyDescent="0.25">
      <c r="A190" s="61"/>
      <c r="B190" s="61"/>
      <c r="C190" s="4" t="s">
        <v>39</v>
      </c>
      <c r="D190" s="5" t="s">
        <v>410</v>
      </c>
      <c r="E190" s="5" t="s">
        <v>411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7">
        <v>0</v>
      </c>
    </row>
    <row r="191" spans="1:14" ht="33.75" x14ac:dyDescent="0.25">
      <c r="A191" s="61"/>
      <c r="B191" s="61"/>
      <c r="C191" s="4" t="s">
        <v>117</v>
      </c>
      <c r="D191" s="5" t="s">
        <v>412</v>
      </c>
      <c r="E191" s="5" t="s">
        <v>413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7">
        <v>0</v>
      </c>
    </row>
    <row r="192" spans="1:14" ht="22.5" x14ac:dyDescent="0.25">
      <c r="A192" s="61"/>
      <c r="B192" s="61"/>
      <c r="C192" s="62" t="s">
        <v>126</v>
      </c>
      <c r="D192" s="5" t="s">
        <v>414</v>
      </c>
      <c r="E192" s="5" t="s">
        <v>415</v>
      </c>
      <c r="F192" s="6">
        <v>0</v>
      </c>
      <c r="G192" s="6">
        <v>0</v>
      </c>
      <c r="H192" s="6">
        <v>0</v>
      </c>
      <c r="I192" s="6">
        <v>0</v>
      </c>
      <c r="J192" s="6">
        <v>0</v>
      </c>
      <c r="K192" s="6">
        <v>0</v>
      </c>
      <c r="L192" s="6">
        <v>0</v>
      </c>
      <c r="M192" s="6">
        <v>0</v>
      </c>
      <c r="N192" s="7">
        <v>0</v>
      </c>
    </row>
    <row r="193" spans="1:14" ht="22.5" x14ac:dyDescent="0.25">
      <c r="A193" s="61"/>
      <c r="B193" s="61"/>
      <c r="C193" s="63"/>
      <c r="D193" s="5" t="s">
        <v>416</v>
      </c>
      <c r="E193" s="5" t="s">
        <v>417</v>
      </c>
      <c r="F193" s="6">
        <v>0</v>
      </c>
      <c r="G193" s="6">
        <v>0</v>
      </c>
      <c r="H193" s="6">
        <v>0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7">
        <v>0</v>
      </c>
    </row>
    <row r="194" spans="1:14" x14ac:dyDescent="0.25">
      <c r="A194" s="61"/>
      <c r="B194" s="61"/>
      <c r="C194" s="8" t="s">
        <v>135</v>
      </c>
      <c r="D194" s="9"/>
      <c r="E194" s="9"/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7">
        <v>0</v>
      </c>
    </row>
    <row r="195" spans="1:14" ht="33.75" x14ac:dyDescent="0.25">
      <c r="A195" s="61"/>
      <c r="B195" s="61"/>
      <c r="C195" s="62" t="s">
        <v>154</v>
      </c>
      <c r="D195" s="5" t="s">
        <v>418</v>
      </c>
      <c r="E195" s="5" t="s">
        <v>419</v>
      </c>
      <c r="F195" s="6">
        <v>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7">
        <v>0</v>
      </c>
    </row>
    <row r="196" spans="1:14" ht="33.75" x14ac:dyDescent="0.25">
      <c r="A196" s="61"/>
      <c r="B196" s="61"/>
      <c r="C196" s="63"/>
      <c r="D196" s="5" t="s">
        <v>420</v>
      </c>
      <c r="E196" s="5" t="s">
        <v>421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7">
        <v>0</v>
      </c>
    </row>
    <row r="197" spans="1:14" ht="33.75" x14ac:dyDescent="0.25">
      <c r="A197" s="61"/>
      <c r="B197" s="61"/>
      <c r="C197" s="63"/>
      <c r="D197" s="5" t="s">
        <v>422</v>
      </c>
      <c r="E197" s="5" t="s">
        <v>423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7">
        <v>0</v>
      </c>
    </row>
    <row r="198" spans="1:14" ht="22.5" x14ac:dyDescent="0.25">
      <c r="A198" s="61"/>
      <c r="B198" s="61"/>
      <c r="C198" s="63"/>
      <c r="D198" s="5" t="s">
        <v>424</v>
      </c>
      <c r="E198" s="5" t="s">
        <v>425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7">
        <v>0</v>
      </c>
    </row>
    <row r="199" spans="1:14" ht="22.5" x14ac:dyDescent="0.25">
      <c r="A199" s="61"/>
      <c r="B199" s="61"/>
      <c r="C199" s="63"/>
      <c r="D199" s="5" t="s">
        <v>426</v>
      </c>
      <c r="E199" s="5" t="s">
        <v>427</v>
      </c>
      <c r="F199" s="6">
        <v>0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7">
        <v>0</v>
      </c>
    </row>
    <row r="200" spans="1:14" ht="22.5" x14ac:dyDescent="0.25">
      <c r="A200" s="61"/>
      <c r="B200" s="61"/>
      <c r="C200" s="63"/>
      <c r="D200" s="5" t="s">
        <v>428</v>
      </c>
      <c r="E200" s="5" t="s">
        <v>429</v>
      </c>
      <c r="F200" s="6">
        <v>0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7">
        <v>0</v>
      </c>
    </row>
    <row r="201" spans="1:14" ht="22.5" x14ac:dyDescent="0.25">
      <c r="A201" s="61"/>
      <c r="B201" s="61"/>
      <c r="C201" s="62" t="s">
        <v>239</v>
      </c>
      <c r="D201" s="5" t="s">
        <v>430</v>
      </c>
      <c r="E201" s="5" t="s">
        <v>431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7">
        <v>0</v>
      </c>
    </row>
    <row r="202" spans="1:14" ht="22.5" x14ac:dyDescent="0.25">
      <c r="A202" s="61"/>
      <c r="B202" s="61"/>
      <c r="C202" s="63"/>
      <c r="D202" s="5" t="s">
        <v>432</v>
      </c>
      <c r="E202" s="5" t="s">
        <v>433</v>
      </c>
      <c r="F202" s="6">
        <v>14.95</v>
      </c>
      <c r="G202" s="6">
        <v>14.95</v>
      </c>
      <c r="H202" s="6">
        <v>14.95</v>
      </c>
      <c r="I202" s="6">
        <v>14.95</v>
      </c>
      <c r="J202" s="6">
        <v>14.95</v>
      </c>
      <c r="K202" s="6">
        <v>14.95</v>
      </c>
      <c r="L202" s="6">
        <v>14.95</v>
      </c>
      <c r="M202" s="6">
        <v>0</v>
      </c>
      <c r="N202" s="7">
        <v>104.65</v>
      </c>
    </row>
    <row r="203" spans="1:14" ht="22.5" x14ac:dyDescent="0.25">
      <c r="A203" s="61"/>
      <c r="B203" s="61"/>
      <c r="C203" s="4" t="s">
        <v>253</v>
      </c>
      <c r="D203" s="5" t="s">
        <v>434</v>
      </c>
      <c r="E203" s="5" t="s">
        <v>435</v>
      </c>
      <c r="F203" s="6">
        <v>190.09</v>
      </c>
      <c r="G203" s="6">
        <v>-86.63</v>
      </c>
      <c r="H203" s="6">
        <v>-135.88</v>
      </c>
      <c r="I203" s="6">
        <v>-805.03</v>
      </c>
      <c r="J203" s="6">
        <v>710.26</v>
      </c>
      <c r="K203" s="6">
        <v>763.31</v>
      </c>
      <c r="L203" s="6">
        <v>-930.21</v>
      </c>
      <c r="M203" s="6">
        <v>349.22</v>
      </c>
      <c r="N203" s="7">
        <v>55.13</v>
      </c>
    </row>
    <row r="204" spans="1:14" ht="22.5" x14ac:dyDescent="0.25">
      <c r="A204" s="61"/>
      <c r="B204" s="61"/>
      <c r="C204" s="62" t="s">
        <v>269</v>
      </c>
      <c r="D204" s="5" t="s">
        <v>436</v>
      </c>
      <c r="E204" s="5" t="s">
        <v>437</v>
      </c>
      <c r="F204" s="6">
        <v>0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7">
        <v>0</v>
      </c>
    </row>
    <row r="205" spans="1:14" ht="22.5" x14ac:dyDescent="0.25">
      <c r="A205" s="61"/>
      <c r="B205" s="61"/>
      <c r="C205" s="63"/>
      <c r="D205" s="5" t="s">
        <v>438</v>
      </c>
      <c r="E205" s="5" t="s">
        <v>439</v>
      </c>
      <c r="F205" s="6">
        <v>0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7">
        <v>0</v>
      </c>
    </row>
    <row r="206" spans="1:14" ht="33.75" x14ac:dyDescent="0.25">
      <c r="A206" s="61"/>
      <c r="B206" s="61"/>
      <c r="C206" s="63"/>
      <c r="D206" s="5" t="s">
        <v>440</v>
      </c>
      <c r="E206" s="5" t="s">
        <v>441</v>
      </c>
      <c r="F206" s="6">
        <v>0</v>
      </c>
      <c r="G206" s="6">
        <v>119.99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7">
        <v>119.99</v>
      </c>
    </row>
    <row r="207" spans="1:14" ht="33.75" x14ac:dyDescent="0.25">
      <c r="A207" s="61"/>
      <c r="B207" s="61"/>
      <c r="C207" s="63"/>
      <c r="D207" s="5" t="s">
        <v>442</v>
      </c>
      <c r="E207" s="5" t="s">
        <v>443</v>
      </c>
      <c r="F207" s="6">
        <v>0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6">
        <v>0</v>
      </c>
      <c r="M207" s="6">
        <v>0</v>
      </c>
      <c r="N207" s="7">
        <v>0</v>
      </c>
    </row>
    <row r="208" spans="1:14" ht="22.5" x14ac:dyDescent="0.25">
      <c r="A208" s="61"/>
      <c r="B208" s="61"/>
      <c r="C208" s="62" t="s">
        <v>288</v>
      </c>
      <c r="D208" s="5" t="s">
        <v>444</v>
      </c>
      <c r="E208" s="5" t="s">
        <v>445</v>
      </c>
      <c r="F208" s="6">
        <v>0</v>
      </c>
      <c r="G208" s="6">
        <v>0</v>
      </c>
      <c r="H208" s="6">
        <v>0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  <c r="N208" s="7">
        <v>0</v>
      </c>
    </row>
    <row r="209" spans="1:14" ht="22.5" x14ac:dyDescent="0.25">
      <c r="A209" s="61"/>
      <c r="B209" s="61"/>
      <c r="C209" s="63"/>
      <c r="D209" s="5" t="s">
        <v>446</v>
      </c>
      <c r="E209" s="5" t="s">
        <v>447</v>
      </c>
      <c r="F209" s="6">
        <v>0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7">
        <v>0</v>
      </c>
    </row>
    <row r="210" spans="1:14" ht="22.5" x14ac:dyDescent="0.25">
      <c r="A210" s="61"/>
      <c r="B210" s="61"/>
      <c r="C210" s="62" t="s">
        <v>293</v>
      </c>
      <c r="D210" s="5" t="s">
        <v>448</v>
      </c>
      <c r="E210" s="5" t="s">
        <v>449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578.79</v>
      </c>
      <c r="L210" s="6">
        <v>0</v>
      </c>
      <c r="M210" s="6">
        <v>0</v>
      </c>
      <c r="N210" s="7">
        <v>578.79</v>
      </c>
    </row>
    <row r="211" spans="1:14" ht="22.5" x14ac:dyDescent="0.25">
      <c r="A211" s="61"/>
      <c r="B211" s="61"/>
      <c r="C211" s="63"/>
      <c r="D211" s="5" t="s">
        <v>450</v>
      </c>
      <c r="E211" s="5" t="s">
        <v>451</v>
      </c>
      <c r="F211" s="6">
        <v>0</v>
      </c>
      <c r="G211" s="6">
        <v>0</v>
      </c>
      <c r="H211" s="6">
        <v>0</v>
      </c>
      <c r="I211" s="6">
        <v>163.89</v>
      </c>
      <c r="J211" s="6">
        <v>0</v>
      </c>
      <c r="K211" s="6">
        <v>0</v>
      </c>
      <c r="L211" s="6">
        <v>0</v>
      </c>
      <c r="M211" s="6">
        <v>0</v>
      </c>
      <c r="N211" s="7">
        <v>163.89</v>
      </c>
    </row>
    <row r="212" spans="1:14" ht="22.5" x14ac:dyDescent="0.25">
      <c r="A212" s="61"/>
      <c r="B212" s="61"/>
      <c r="C212" s="63"/>
      <c r="D212" s="5" t="s">
        <v>452</v>
      </c>
      <c r="E212" s="5" t="s">
        <v>453</v>
      </c>
      <c r="F212" s="6">
        <v>0</v>
      </c>
      <c r="G212" s="6">
        <v>51</v>
      </c>
      <c r="H212" s="6">
        <v>52.29</v>
      </c>
      <c r="I212" s="6">
        <v>0</v>
      </c>
      <c r="J212" s="6">
        <v>568.89</v>
      </c>
      <c r="K212" s="6">
        <v>0</v>
      </c>
      <c r="L212" s="6">
        <v>0</v>
      </c>
      <c r="M212" s="6">
        <v>0</v>
      </c>
      <c r="N212" s="7">
        <v>672.18</v>
      </c>
    </row>
    <row r="213" spans="1:14" ht="22.5" x14ac:dyDescent="0.25">
      <c r="A213" s="61"/>
      <c r="B213" s="61"/>
      <c r="C213" s="63"/>
      <c r="D213" s="5" t="s">
        <v>454</v>
      </c>
      <c r="E213" s="5" t="s">
        <v>455</v>
      </c>
      <c r="F213" s="6">
        <v>0</v>
      </c>
      <c r="G213" s="6">
        <v>0</v>
      </c>
      <c r="H213" s="6">
        <v>0</v>
      </c>
      <c r="I213" s="6">
        <v>0</v>
      </c>
      <c r="J213" s="6">
        <v>0</v>
      </c>
      <c r="K213" s="6">
        <v>0</v>
      </c>
      <c r="L213" s="6">
        <v>0</v>
      </c>
      <c r="M213" s="6">
        <v>0</v>
      </c>
      <c r="N213" s="7">
        <v>0</v>
      </c>
    </row>
    <row r="214" spans="1:14" ht="22.5" x14ac:dyDescent="0.25">
      <c r="A214" s="61"/>
      <c r="B214" s="61"/>
      <c r="C214" s="63"/>
      <c r="D214" s="5" t="s">
        <v>456</v>
      </c>
      <c r="E214" s="5" t="s">
        <v>457</v>
      </c>
      <c r="F214" s="6">
        <v>133.59</v>
      </c>
      <c r="G214" s="6">
        <v>192.39</v>
      </c>
      <c r="H214" s="6">
        <v>0</v>
      </c>
      <c r="I214" s="6">
        <v>0</v>
      </c>
      <c r="J214" s="6">
        <v>419.59</v>
      </c>
      <c r="K214" s="6">
        <v>0</v>
      </c>
      <c r="L214" s="6">
        <v>0</v>
      </c>
      <c r="M214" s="6">
        <v>0</v>
      </c>
      <c r="N214" s="7">
        <v>745.57</v>
      </c>
    </row>
    <row r="215" spans="1:14" ht="33.75" x14ac:dyDescent="0.25">
      <c r="A215" s="61"/>
      <c r="B215" s="61"/>
      <c r="C215" s="63"/>
      <c r="D215" s="5" t="s">
        <v>458</v>
      </c>
      <c r="E215" s="5" t="s">
        <v>459</v>
      </c>
      <c r="F215" s="6">
        <v>0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7">
        <v>0</v>
      </c>
    </row>
    <row r="216" spans="1:14" ht="22.5" x14ac:dyDescent="0.25">
      <c r="A216" s="61"/>
      <c r="B216" s="61"/>
      <c r="C216" s="63"/>
      <c r="D216" s="5" t="s">
        <v>460</v>
      </c>
      <c r="E216" s="5" t="s">
        <v>461</v>
      </c>
      <c r="F216" s="6">
        <v>1768.74</v>
      </c>
      <c r="G216" s="6">
        <v>1118.5899999999999</v>
      </c>
      <c r="H216" s="6">
        <v>752.36</v>
      </c>
      <c r="I216" s="6">
        <v>2495.9899999999998</v>
      </c>
      <c r="J216" s="6">
        <v>1181.53</v>
      </c>
      <c r="K216" s="6">
        <v>1482.44</v>
      </c>
      <c r="L216" s="6">
        <v>595.66999999999996</v>
      </c>
      <c r="M216" s="6">
        <v>25.22</v>
      </c>
      <c r="N216" s="7">
        <v>9420.5400000000009</v>
      </c>
    </row>
    <row r="217" spans="1:14" ht="22.5" x14ac:dyDescent="0.25">
      <c r="A217" s="61"/>
      <c r="B217" s="61"/>
      <c r="C217" s="63"/>
      <c r="D217" s="5" t="s">
        <v>462</v>
      </c>
      <c r="E217" s="5" t="s">
        <v>463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7">
        <v>0</v>
      </c>
    </row>
    <row r="218" spans="1:14" ht="22.5" x14ac:dyDescent="0.25">
      <c r="A218" s="61"/>
      <c r="B218" s="61"/>
      <c r="C218" s="63"/>
      <c r="D218" s="5" t="s">
        <v>464</v>
      </c>
      <c r="E218" s="5" t="s">
        <v>465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7">
        <v>0</v>
      </c>
    </row>
    <row r="219" spans="1:14" ht="22.5" x14ac:dyDescent="0.25">
      <c r="A219" s="61"/>
      <c r="B219" s="61"/>
      <c r="C219" s="63"/>
      <c r="D219" s="5" t="s">
        <v>466</v>
      </c>
      <c r="E219" s="5" t="s">
        <v>467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7">
        <v>0</v>
      </c>
    </row>
    <row r="220" spans="1:14" ht="22.5" x14ac:dyDescent="0.25">
      <c r="A220" s="61"/>
      <c r="B220" s="61"/>
      <c r="C220" s="4" t="s">
        <v>333</v>
      </c>
      <c r="D220" s="5" t="s">
        <v>468</v>
      </c>
      <c r="E220" s="5" t="s">
        <v>469</v>
      </c>
      <c r="F220" s="6">
        <v>8599.0300000000007</v>
      </c>
      <c r="G220" s="6">
        <v>10491.13</v>
      </c>
      <c r="H220" s="6">
        <v>9254.51</v>
      </c>
      <c r="I220" s="6">
        <v>8765.5300000000007</v>
      </c>
      <c r="J220" s="6">
        <v>10221.01</v>
      </c>
      <c r="K220" s="6">
        <v>9502.69</v>
      </c>
      <c r="L220" s="6">
        <v>5576.84</v>
      </c>
      <c r="M220" s="6">
        <v>-1909</v>
      </c>
      <c r="N220" s="7">
        <v>60501.74</v>
      </c>
    </row>
    <row r="221" spans="1:14" ht="22.5" x14ac:dyDescent="0.25">
      <c r="A221" s="61"/>
      <c r="B221" s="61"/>
      <c r="C221" s="62" t="s">
        <v>336</v>
      </c>
      <c r="D221" s="5" t="s">
        <v>470</v>
      </c>
      <c r="E221" s="5" t="s">
        <v>471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7">
        <v>0</v>
      </c>
    </row>
    <row r="222" spans="1:14" ht="22.5" x14ac:dyDescent="0.25">
      <c r="A222" s="61"/>
      <c r="B222" s="61"/>
      <c r="C222" s="63"/>
      <c r="D222" s="5" t="s">
        <v>472</v>
      </c>
      <c r="E222" s="5" t="s">
        <v>473</v>
      </c>
      <c r="F222" s="6">
        <v>0</v>
      </c>
      <c r="G222" s="6">
        <v>0</v>
      </c>
      <c r="H222" s="6">
        <v>0</v>
      </c>
      <c r="I222" s="6">
        <v>1155</v>
      </c>
      <c r="J222" s="6">
        <v>0</v>
      </c>
      <c r="K222" s="6">
        <v>0</v>
      </c>
      <c r="L222" s="6">
        <v>0</v>
      </c>
      <c r="M222" s="6">
        <v>0</v>
      </c>
      <c r="N222" s="7">
        <v>1155</v>
      </c>
    </row>
    <row r="223" spans="1:14" x14ac:dyDescent="0.25">
      <c r="A223" s="61"/>
      <c r="B223" s="61"/>
      <c r="C223" s="8" t="s">
        <v>344</v>
      </c>
      <c r="D223" s="9"/>
      <c r="E223" s="9"/>
      <c r="F223" s="10">
        <v>10706.4</v>
      </c>
      <c r="G223" s="10">
        <v>11901.42</v>
      </c>
      <c r="H223" s="10">
        <v>9938.23</v>
      </c>
      <c r="I223" s="10">
        <v>11790.33</v>
      </c>
      <c r="J223" s="10">
        <v>13116.23</v>
      </c>
      <c r="K223" s="10">
        <v>12342.18</v>
      </c>
      <c r="L223" s="10">
        <v>5257.25</v>
      </c>
      <c r="M223" s="10">
        <v>-1534.56</v>
      </c>
      <c r="N223" s="7">
        <v>73517.48</v>
      </c>
    </row>
    <row r="224" spans="1:14" x14ac:dyDescent="0.25">
      <c r="A224" s="61"/>
      <c r="B224" s="61"/>
      <c r="C224" s="13" t="s">
        <v>345</v>
      </c>
      <c r="D224" s="9"/>
      <c r="E224" s="9"/>
      <c r="F224" s="14">
        <v>3488.58</v>
      </c>
      <c r="G224" s="14">
        <v>10705.09</v>
      </c>
      <c r="H224" s="14">
        <v>12220.03</v>
      </c>
      <c r="I224" s="14">
        <v>11606.17</v>
      </c>
      <c r="J224" s="14">
        <v>1982.76</v>
      </c>
      <c r="K224" s="14">
        <v>-752.15</v>
      </c>
      <c r="L224" s="14">
        <v>7323.01</v>
      </c>
      <c r="M224" s="14">
        <v>5045.07</v>
      </c>
      <c r="N224" s="7">
        <v>51618.559999999998</v>
      </c>
    </row>
    <row r="225" spans="1:14" ht="22.5" x14ac:dyDescent="0.25">
      <c r="A225" s="61"/>
      <c r="B225" s="60" t="s">
        <v>474</v>
      </c>
      <c r="C225" s="62" t="s">
        <v>16</v>
      </c>
      <c r="D225" s="5" t="s">
        <v>475</v>
      </c>
      <c r="E225" s="5" t="s">
        <v>476</v>
      </c>
      <c r="F225" s="6">
        <v>0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7">
        <v>0</v>
      </c>
    </row>
    <row r="226" spans="1:14" ht="22.5" x14ac:dyDescent="0.25">
      <c r="A226" s="61"/>
      <c r="B226" s="61"/>
      <c r="C226" s="63"/>
      <c r="D226" s="5" t="s">
        <v>477</v>
      </c>
      <c r="E226" s="5" t="s">
        <v>478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7">
        <v>0</v>
      </c>
    </row>
    <row r="227" spans="1:14" ht="22.5" x14ac:dyDescent="0.25">
      <c r="A227" s="61"/>
      <c r="B227" s="61"/>
      <c r="C227" s="63"/>
      <c r="D227" s="5" t="s">
        <v>479</v>
      </c>
      <c r="E227" s="5" t="s">
        <v>480</v>
      </c>
      <c r="F227" s="6">
        <v>0</v>
      </c>
      <c r="G227" s="6">
        <v>0</v>
      </c>
      <c r="H227" s="6">
        <v>0</v>
      </c>
      <c r="I227" s="6">
        <v>0</v>
      </c>
      <c r="J227" s="6">
        <v>0</v>
      </c>
      <c r="K227" s="6">
        <v>0</v>
      </c>
      <c r="L227" s="6">
        <v>0</v>
      </c>
      <c r="M227" s="6">
        <v>0</v>
      </c>
      <c r="N227" s="7">
        <v>0</v>
      </c>
    </row>
    <row r="228" spans="1:14" ht="22.5" x14ac:dyDescent="0.25">
      <c r="A228" s="61"/>
      <c r="B228" s="61"/>
      <c r="C228" s="63"/>
      <c r="D228" s="5" t="s">
        <v>481</v>
      </c>
      <c r="E228" s="5" t="s">
        <v>482</v>
      </c>
      <c r="F228" s="6">
        <v>0</v>
      </c>
      <c r="G228" s="6">
        <v>0</v>
      </c>
      <c r="H228" s="6">
        <v>0</v>
      </c>
      <c r="I228" s="6">
        <v>0</v>
      </c>
      <c r="J228" s="6">
        <v>0</v>
      </c>
      <c r="K228" s="6">
        <v>0</v>
      </c>
      <c r="L228" s="6">
        <v>0</v>
      </c>
      <c r="M228" s="6">
        <v>0</v>
      </c>
      <c r="N228" s="7">
        <v>0</v>
      </c>
    </row>
    <row r="229" spans="1:14" x14ac:dyDescent="0.25">
      <c r="A229" s="61"/>
      <c r="B229" s="61"/>
      <c r="C229" s="8" t="s">
        <v>21</v>
      </c>
      <c r="D229" s="9"/>
      <c r="E229" s="9"/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7">
        <v>0</v>
      </c>
    </row>
    <row r="230" spans="1:14" ht="22.5" x14ac:dyDescent="0.25">
      <c r="A230" s="61"/>
      <c r="B230" s="61"/>
      <c r="C230" s="4" t="s">
        <v>22</v>
      </c>
      <c r="D230" s="5" t="s">
        <v>483</v>
      </c>
      <c r="E230" s="5" t="s">
        <v>484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7">
        <v>0</v>
      </c>
    </row>
    <row r="231" spans="1:14" ht="22.5" x14ac:dyDescent="0.25">
      <c r="A231" s="61"/>
      <c r="B231" s="61"/>
      <c r="C231" s="62" t="s">
        <v>27</v>
      </c>
      <c r="D231" s="5" t="s">
        <v>485</v>
      </c>
      <c r="E231" s="5" t="s">
        <v>486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7">
        <v>0</v>
      </c>
    </row>
    <row r="232" spans="1:14" ht="22.5" x14ac:dyDescent="0.25">
      <c r="A232" s="61"/>
      <c r="B232" s="61"/>
      <c r="C232" s="63"/>
      <c r="D232" s="5" t="s">
        <v>487</v>
      </c>
      <c r="E232" s="5" t="s">
        <v>488</v>
      </c>
      <c r="F232" s="6">
        <v>0</v>
      </c>
      <c r="G232" s="6">
        <v>0</v>
      </c>
      <c r="H232" s="6">
        <v>0</v>
      </c>
      <c r="I232" s="6">
        <v>0</v>
      </c>
      <c r="J232" s="6">
        <v>0</v>
      </c>
      <c r="K232" s="6">
        <v>0</v>
      </c>
      <c r="L232" s="6">
        <v>0</v>
      </c>
      <c r="M232" s="6">
        <v>0</v>
      </c>
      <c r="N232" s="7">
        <v>0</v>
      </c>
    </row>
    <row r="233" spans="1:14" ht="33.75" x14ac:dyDescent="0.25">
      <c r="A233" s="61"/>
      <c r="B233" s="61"/>
      <c r="C233" s="63"/>
      <c r="D233" s="5" t="s">
        <v>489</v>
      </c>
      <c r="E233" s="5" t="s">
        <v>490</v>
      </c>
      <c r="F233" s="6">
        <v>0</v>
      </c>
      <c r="G233" s="6">
        <v>0</v>
      </c>
      <c r="H233" s="6">
        <v>0</v>
      </c>
      <c r="I233" s="6">
        <v>0</v>
      </c>
      <c r="J233" s="6">
        <v>0</v>
      </c>
      <c r="K233" s="6">
        <v>0</v>
      </c>
      <c r="L233" s="6">
        <v>0</v>
      </c>
      <c r="M233" s="6">
        <v>0</v>
      </c>
      <c r="N233" s="7">
        <v>0</v>
      </c>
    </row>
    <row r="234" spans="1:14" ht="22.5" x14ac:dyDescent="0.25">
      <c r="A234" s="61"/>
      <c r="B234" s="61"/>
      <c r="C234" s="63"/>
      <c r="D234" s="5" t="s">
        <v>491</v>
      </c>
      <c r="E234" s="5" t="s">
        <v>492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7">
        <v>0</v>
      </c>
    </row>
    <row r="235" spans="1:14" ht="22.5" x14ac:dyDescent="0.25">
      <c r="A235" s="61"/>
      <c r="B235" s="61"/>
      <c r="C235" s="63"/>
      <c r="D235" s="5" t="s">
        <v>493</v>
      </c>
      <c r="E235" s="5" t="s">
        <v>494</v>
      </c>
      <c r="F235" s="6">
        <v>0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7">
        <v>0</v>
      </c>
    </row>
    <row r="236" spans="1:14" ht="22.5" x14ac:dyDescent="0.25">
      <c r="A236" s="61"/>
      <c r="B236" s="61"/>
      <c r="C236" s="62" t="s">
        <v>395</v>
      </c>
      <c r="D236" s="5" t="s">
        <v>495</v>
      </c>
      <c r="E236" s="5" t="s">
        <v>496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7">
        <v>0</v>
      </c>
    </row>
    <row r="237" spans="1:14" ht="22.5" x14ac:dyDescent="0.25">
      <c r="A237" s="61"/>
      <c r="B237" s="61"/>
      <c r="C237" s="63"/>
      <c r="D237" s="5" t="s">
        <v>497</v>
      </c>
      <c r="E237" s="5" t="s">
        <v>498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  <c r="N237" s="7">
        <v>0</v>
      </c>
    </row>
    <row r="238" spans="1:14" ht="22.5" x14ac:dyDescent="0.25">
      <c r="A238" s="61"/>
      <c r="B238" s="61"/>
      <c r="C238" s="63"/>
      <c r="D238" s="5" t="s">
        <v>499</v>
      </c>
      <c r="E238" s="5" t="s">
        <v>500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7">
        <v>0</v>
      </c>
    </row>
    <row r="239" spans="1:14" ht="22.5" x14ac:dyDescent="0.25">
      <c r="A239" s="61"/>
      <c r="B239" s="61"/>
      <c r="C239" s="63"/>
      <c r="D239" s="5" t="s">
        <v>501</v>
      </c>
      <c r="E239" s="5" t="s">
        <v>502</v>
      </c>
      <c r="F239" s="6">
        <v>0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7">
        <v>0</v>
      </c>
    </row>
    <row r="240" spans="1:14" x14ac:dyDescent="0.25">
      <c r="A240" s="61"/>
      <c r="B240" s="61"/>
      <c r="C240" s="8" t="s">
        <v>32</v>
      </c>
      <c r="D240" s="9"/>
      <c r="E240" s="9"/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7">
        <v>0</v>
      </c>
    </row>
    <row r="241" spans="1:14" ht="22.5" x14ac:dyDescent="0.25">
      <c r="A241" s="61"/>
      <c r="B241" s="61"/>
      <c r="C241" s="4" t="s">
        <v>253</v>
      </c>
      <c r="D241" s="5" t="s">
        <v>503</v>
      </c>
      <c r="E241" s="5" t="s">
        <v>504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7">
        <v>0</v>
      </c>
    </row>
    <row r="242" spans="1:14" x14ac:dyDescent="0.25">
      <c r="A242" s="61"/>
      <c r="B242" s="61"/>
      <c r="C242" s="8" t="s">
        <v>344</v>
      </c>
      <c r="D242" s="9"/>
      <c r="E242" s="9"/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7">
        <v>0</v>
      </c>
    </row>
    <row r="243" spans="1:14" x14ac:dyDescent="0.25">
      <c r="A243" s="61"/>
      <c r="B243" s="61"/>
      <c r="C243" s="13" t="s">
        <v>345</v>
      </c>
      <c r="D243" s="9"/>
      <c r="E243" s="9"/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7">
        <v>0</v>
      </c>
    </row>
    <row r="244" spans="1:14" x14ac:dyDescent="0.25">
      <c r="A244" s="15"/>
      <c r="B244" s="15"/>
      <c r="C244" s="16" t="s">
        <v>505</v>
      </c>
      <c r="D244" s="9"/>
      <c r="E244" s="9"/>
      <c r="F244" s="17">
        <v>4713.17</v>
      </c>
      <c r="G244" s="17">
        <v>6050.96</v>
      </c>
      <c r="H244" s="17">
        <v>16337.59</v>
      </c>
      <c r="I244" s="17">
        <v>6767.84</v>
      </c>
      <c r="J244" s="17">
        <v>-2322.04</v>
      </c>
      <c r="K244" s="17">
        <v>-6106.62</v>
      </c>
      <c r="L244" s="17">
        <v>-10453.200000000001</v>
      </c>
      <c r="M244" s="17">
        <v>19801.86</v>
      </c>
      <c r="N244" s="7">
        <v>34789.56</v>
      </c>
    </row>
  </sheetData>
  <mergeCells count="37">
    <mergeCell ref="B225:B243"/>
    <mergeCell ref="C225:C228"/>
    <mergeCell ref="C231:C235"/>
    <mergeCell ref="C236:C239"/>
    <mergeCell ref="B157:B224"/>
    <mergeCell ref="C157:C165"/>
    <mergeCell ref="C167:C173"/>
    <mergeCell ref="C174:C181"/>
    <mergeCell ref="C182:C188"/>
    <mergeCell ref="C192:C193"/>
    <mergeCell ref="C195:C200"/>
    <mergeCell ref="C201:C202"/>
    <mergeCell ref="C204:C207"/>
    <mergeCell ref="C208:C209"/>
    <mergeCell ref="C210:C219"/>
    <mergeCell ref="C221:C222"/>
    <mergeCell ref="C121:C129"/>
    <mergeCell ref="C130:C131"/>
    <mergeCell ref="C132:C144"/>
    <mergeCell ref="C145:C150"/>
    <mergeCell ref="C152:C153"/>
    <mergeCell ref="A2:A243"/>
    <mergeCell ref="B2:B156"/>
    <mergeCell ref="C2:C3"/>
    <mergeCell ref="C5:C6"/>
    <mergeCell ref="C7:C8"/>
    <mergeCell ref="C11:C12"/>
    <mergeCell ref="C13:C40"/>
    <mergeCell ref="C41:C44"/>
    <mergeCell ref="C46:C49"/>
    <mergeCell ref="C53:C56"/>
    <mergeCell ref="C58:C59"/>
    <mergeCell ref="C60:C65"/>
    <mergeCell ref="C66:C107"/>
    <mergeCell ref="C108:C112"/>
    <mergeCell ref="C114:C118"/>
    <mergeCell ref="C119:C1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45"/>
  <sheetViews>
    <sheetView showGridLines="0" zoomScale="80" zoomScaleNormal="80" workbookViewId="0"/>
  </sheetViews>
  <sheetFormatPr defaultRowHeight="15" x14ac:dyDescent="0.25"/>
  <cols>
    <col min="1" max="1" width="18.7109375" customWidth="1"/>
    <col min="2" max="2" width="5.28515625" customWidth="1"/>
    <col min="3" max="3" width="28.5703125" customWidth="1"/>
    <col min="4" max="4" width="20.140625" customWidth="1"/>
    <col min="5" max="5" width="37.42578125" customWidth="1"/>
    <col min="6" max="6" width="8.28515625" customWidth="1"/>
    <col min="7" max="7" width="8.5703125" customWidth="1"/>
    <col min="8" max="10" width="8.7109375" customWidth="1"/>
    <col min="11" max="11" width="8.140625" customWidth="1"/>
    <col min="12" max="12" width="8.7109375" customWidth="1"/>
    <col min="13" max="13" width="8.42578125" customWidth="1"/>
    <col min="14" max="14" width="8.7109375" customWidth="1"/>
    <col min="15" max="15" width="8.140625" customWidth="1"/>
    <col min="16" max="16" width="8.7109375" customWidth="1"/>
    <col min="17" max="17" width="8.5703125" customWidth="1"/>
    <col min="18" max="18" width="9.42578125" customWidth="1"/>
    <col min="19" max="19" width="1" customWidth="1"/>
  </cols>
  <sheetData>
    <row r="1" spans="1:18" ht="22.5" x14ac:dyDescent="0.25">
      <c r="A1" s="1" t="s">
        <v>0</v>
      </c>
      <c r="B1" s="1" t="s">
        <v>3</v>
      </c>
      <c r="C1" s="1" t="s">
        <v>4</v>
      </c>
      <c r="D1" s="1" t="s">
        <v>506</v>
      </c>
      <c r="E1" s="1" t="s">
        <v>6</v>
      </c>
      <c r="F1" s="2" t="s">
        <v>507</v>
      </c>
      <c r="G1" s="2" t="s">
        <v>508</v>
      </c>
      <c r="H1" s="2" t="s">
        <v>509</v>
      </c>
      <c r="I1" s="2" t="s">
        <v>510</v>
      </c>
      <c r="J1" s="2" t="s">
        <v>511</v>
      </c>
      <c r="K1" s="2" t="s">
        <v>512</v>
      </c>
      <c r="L1" s="2" t="s">
        <v>513</v>
      </c>
      <c r="M1" s="2" t="s">
        <v>514</v>
      </c>
      <c r="N1" s="2" t="s">
        <v>515</v>
      </c>
      <c r="O1" s="2" t="s">
        <v>516</v>
      </c>
      <c r="P1" s="2" t="s">
        <v>517</v>
      </c>
      <c r="Q1" s="2" t="s">
        <v>518</v>
      </c>
      <c r="R1" s="3" t="s">
        <v>14</v>
      </c>
    </row>
    <row r="2" spans="1:18" ht="22.5" x14ac:dyDescent="0.25">
      <c r="A2" s="60" t="s">
        <v>1</v>
      </c>
      <c r="B2" s="60" t="s">
        <v>15</v>
      </c>
      <c r="C2" s="62" t="s">
        <v>16</v>
      </c>
      <c r="D2" s="5" t="s">
        <v>17</v>
      </c>
      <c r="E2" s="5" t="s">
        <v>18</v>
      </c>
      <c r="F2" s="6">
        <v>0</v>
      </c>
      <c r="G2" s="6">
        <v>0</v>
      </c>
      <c r="H2" s="6">
        <v>0</v>
      </c>
      <c r="I2" s="6">
        <v>0</v>
      </c>
      <c r="J2" s="6">
        <v>0</v>
      </c>
      <c r="K2" s="6">
        <v>0</v>
      </c>
      <c r="L2" s="6">
        <v>0</v>
      </c>
      <c r="M2" s="6">
        <v>0</v>
      </c>
      <c r="N2" s="6">
        <v>0</v>
      </c>
      <c r="O2" s="6">
        <v>0</v>
      </c>
      <c r="P2" s="6">
        <v>0</v>
      </c>
      <c r="Q2" s="6">
        <v>0</v>
      </c>
      <c r="R2" s="7">
        <v>0</v>
      </c>
    </row>
    <row r="3" spans="1:18" ht="22.5" x14ac:dyDescent="0.25">
      <c r="A3" s="61"/>
      <c r="B3" s="61"/>
      <c r="C3" s="63"/>
      <c r="D3" s="5" t="s">
        <v>19</v>
      </c>
      <c r="E3" s="5" t="s">
        <v>20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6">
        <v>0</v>
      </c>
      <c r="P3" s="6">
        <v>0</v>
      </c>
      <c r="Q3" s="6">
        <v>0</v>
      </c>
      <c r="R3" s="7">
        <v>0</v>
      </c>
    </row>
    <row r="4" spans="1:18" x14ac:dyDescent="0.25">
      <c r="A4" s="61"/>
      <c r="B4" s="61"/>
      <c r="C4" s="8" t="s">
        <v>21</v>
      </c>
      <c r="D4" s="9"/>
      <c r="E4" s="9"/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7">
        <v>0</v>
      </c>
    </row>
    <row r="5" spans="1:18" ht="22.5" x14ac:dyDescent="0.25">
      <c r="A5" s="61"/>
      <c r="B5" s="61"/>
      <c r="C5" s="62" t="s">
        <v>22</v>
      </c>
      <c r="D5" s="5" t="s">
        <v>23</v>
      </c>
      <c r="E5" s="5" t="s">
        <v>24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7">
        <v>0</v>
      </c>
    </row>
    <row r="6" spans="1:18" ht="22.5" x14ac:dyDescent="0.25">
      <c r="A6" s="61"/>
      <c r="B6" s="61"/>
      <c r="C6" s="63"/>
      <c r="D6" s="5" t="s">
        <v>25</v>
      </c>
      <c r="E6" s="5" t="s">
        <v>26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7">
        <v>0</v>
      </c>
    </row>
    <row r="7" spans="1:18" ht="33.75" x14ac:dyDescent="0.25">
      <c r="A7" s="61"/>
      <c r="B7" s="61"/>
      <c r="C7" s="62" t="s">
        <v>27</v>
      </c>
      <c r="D7" s="5" t="s">
        <v>28</v>
      </c>
      <c r="E7" s="5" t="s">
        <v>29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7">
        <v>0</v>
      </c>
    </row>
    <row r="8" spans="1:18" ht="22.5" x14ac:dyDescent="0.25">
      <c r="A8" s="61"/>
      <c r="B8" s="61"/>
      <c r="C8" s="63"/>
      <c r="D8" s="5" t="s">
        <v>30</v>
      </c>
      <c r="E8" s="5" t="s">
        <v>31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7">
        <v>0</v>
      </c>
    </row>
    <row r="9" spans="1:18" x14ac:dyDescent="0.25">
      <c r="A9" s="61"/>
      <c r="B9" s="61"/>
      <c r="C9" s="8" t="s">
        <v>32</v>
      </c>
      <c r="D9" s="9"/>
      <c r="E9" s="9"/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7">
        <v>0</v>
      </c>
    </row>
    <row r="10" spans="1:18" x14ac:dyDescent="0.25">
      <c r="A10" s="61"/>
      <c r="B10" s="61"/>
      <c r="C10" s="11" t="s">
        <v>33</v>
      </c>
      <c r="D10" s="9"/>
      <c r="E10" s="9"/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</row>
    <row r="11" spans="1:18" ht="22.5" x14ac:dyDescent="0.25">
      <c r="A11" s="61"/>
      <c r="B11" s="61"/>
      <c r="C11" s="62" t="s">
        <v>34</v>
      </c>
      <c r="D11" s="5" t="s">
        <v>35</v>
      </c>
      <c r="E11" s="5" t="s">
        <v>36</v>
      </c>
      <c r="F11" s="6">
        <v>11.3</v>
      </c>
      <c r="G11" s="6">
        <v>0</v>
      </c>
      <c r="H11" s="6">
        <v>0</v>
      </c>
      <c r="I11" s="6">
        <v>52.83</v>
      </c>
      <c r="J11" s="6">
        <v>0</v>
      </c>
      <c r="K11" s="6">
        <v>17.829999999999998</v>
      </c>
      <c r="L11" s="6">
        <v>13.26</v>
      </c>
      <c r="M11" s="6">
        <v>31.96</v>
      </c>
      <c r="N11" s="6">
        <v>0</v>
      </c>
      <c r="O11" s="6">
        <v>26.96</v>
      </c>
      <c r="P11" s="6">
        <v>0</v>
      </c>
      <c r="Q11" s="6">
        <v>75.430000000000007</v>
      </c>
      <c r="R11" s="7">
        <v>229.57</v>
      </c>
    </row>
    <row r="12" spans="1:18" ht="22.5" x14ac:dyDescent="0.25">
      <c r="A12" s="61"/>
      <c r="B12" s="61"/>
      <c r="C12" s="63"/>
      <c r="D12" s="5" t="s">
        <v>37</v>
      </c>
      <c r="E12" s="5" t="s">
        <v>38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7">
        <v>0</v>
      </c>
    </row>
    <row r="13" spans="1:18" ht="22.5" x14ac:dyDescent="0.25">
      <c r="A13" s="61"/>
      <c r="B13" s="61"/>
      <c r="C13" s="62" t="s">
        <v>39</v>
      </c>
      <c r="D13" s="5" t="s">
        <v>40</v>
      </c>
      <c r="E13" s="5" t="s">
        <v>41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7">
        <v>0</v>
      </c>
    </row>
    <row r="14" spans="1:18" ht="33.75" x14ac:dyDescent="0.25">
      <c r="A14" s="61"/>
      <c r="B14" s="61"/>
      <c r="C14" s="63"/>
      <c r="D14" s="5" t="s">
        <v>42</v>
      </c>
      <c r="E14" s="5" t="s">
        <v>43</v>
      </c>
      <c r="F14" s="6">
        <v>6115.5</v>
      </c>
      <c r="G14" s="6">
        <v>6187.5</v>
      </c>
      <c r="H14" s="6">
        <v>6039</v>
      </c>
      <c r="I14" s="6">
        <v>5877</v>
      </c>
      <c r="J14" s="6">
        <v>5985</v>
      </c>
      <c r="K14" s="6">
        <v>5931</v>
      </c>
      <c r="L14" s="6">
        <v>5697</v>
      </c>
      <c r="M14" s="6">
        <v>6230.67</v>
      </c>
      <c r="N14" s="6">
        <v>5956.68</v>
      </c>
      <c r="O14" s="6">
        <v>5701.5</v>
      </c>
      <c r="P14" s="6">
        <v>5898.72</v>
      </c>
      <c r="Q14" s="6">
        <v>5620.5</v>
      </c>
      <c r="R14" s="7">
        <v>71240.070000000007</v>
      </c>
    </row>
    <row r="15" spans="1:18" ht="22.5" x14ac:dyDescent="0.25">
      <c r="A15" s="61"/>
      <c r="B15" s="61"/>
      <c r="C15" s="63"/>
      <c r="D15" s="5" t="s">
        <v>44</v>
      </c>
      <c r="E15" s="5" t="s">
        <v>45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7">
        <v>0</v>
      </c>
    </row>
    <row r="16" spans="1:18" ht="33.75" x14ac:dyDescent="0.25">
      <c r="A16" s="61"/>
      <c r="B16" s="61"/>
      <c r="C16" s="63"/>
      <c r="D16" s="5" t="s">
        <v>46</v>
      </c>
      <c r="E16" s="5" t="s">
        <v>47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7">
        <v>0</v>
      </c>
    </row>
    <row r="17" spans="1:18" ht="33.75" x14ac:dyDescent="0.25">
      <c r="A17" s="61"/>
      <c r="B17" s="61"/>
      <c r="C17" s="63"/>
      <c r="D17" s="5" t="s">
        <v>48</v>
      </c>
      <c r="E17" s="5" t="s">
        <v>49</v>
      </c>
      <c r="F17" s="6">
        <v>588.12</v>
      </c>
      <c r="G17" s="6">
        <v>2487.33</v>
      </c>
      <c r="H17" s="6">
        <v>1405.05</v>
      </c>
      <c r="I17" s="6">
        <v>212.28</v>
      </c>
      <c r="J17" s="6">
        <v>0</v>
      </c>
      <c r="K17" s="6">
        <v>832.35</v>
      </c>
      <c r="L17" s="6">
        <v>269.7</v>
      </c>
      <c r="M17" s="6">
        <v>712.53</v>
      </c>
      <c r="N17" s="6">
        <v>0</v>
      </c>
      <c r="O17" s="6">
        <v>490.68</v>
      </c>
      <c r="P17" s="6">
        <v>1279.6600000000001</v>
      </c>
      <c r="Q17" s="6">
        <v>2810.88</v>
      </c>
      <c r="R17" s="7">
        <v>11088.58</v>
      </c>
    </row>
    <row r="18" spans="1:18" ht="33.75" x14ac:dyDescent="0.25">
      <c r="A18" s="61"/>
      <c r="B18" s="61"/>
      <c r="C18" s="63"/>
      <c r="D18" s="5" t="s">
        <v>50</v>
      </c>
      <c r="E18" s="5" t="s">
        <v>51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7">
        <v>0</v>
      </c>
    </row>
    <row r="19" spans="1:18" ht="33.75" x14ac:dyDescent="0.25">
      <c r="A19" s="61"/>
      <c r="B19" s="61"/>
      <c r="C19" s="63"/>
      <c r="D19" s="5" t="s">
        <v>52</v>
      </c>
      <c r="E19" s="5" t="s">
        <v>53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7">
        <v>0</v>
      </c>
    </row>
    <row r="20" spans="1:18" ht="33.75" x14ac:dyDescent="0.25">
      <c r="A20" s="61"/>
      <c r="B20" s="61"/>
      <c r="C20" s="63"/>
      <c r="D20" s="5" t="s">
        <v>54</v>
      </c>
      <c r="E20" s="5" t="s">
        <v>55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7">
        <v>0</v>
      </c>
    </row>
    <row r="21" spans="1:18" ht="33.75" x14ac:dyDescent="0.25">
      <c r="A21" s="61"/>
      <c r="B21" s="61"/>
      <c r="C21" s="63"/>
      <c r="D21" s="5" t="s">
        <v>56</v>
      </c>
      <c r="E21" s="5" t="s">
        <v>57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7">
        <v>0</v>
      </c>
    </row>
    <row r="22" spans="1:18" ht="33.75" x14ac:dyDescent="0.25">
      <c r="A22" s="61"/>
      <c r="B22" s="61"/>
      <c r="C22" s="63"/>
      <c r="D22" s="5" t="s">
        <v>58</v>
      </c>
      <c r="E22" s="5" t="s">
        <v>59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7">
        <v>0</v>
      </c>
    </row>
    <row r="23" spans="1:18" ht="33.75" x14ac:dyDescent="0.25">
      <c r="A23" s="61"/>
      <c r="B23" s="61"/>
      <c r="C23" s="63"/>
      <c r="D23" s="5" t="s">
        <v>60</v>
      </c>
      <c r="E23" s="5" t="s">
        <v>61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7">
        <v>0</v>
      </c>
    </row>
    <row r="24" spans="1:18" ht="33.75" x14ac:dyDescent="0.25">
      <c r="A24" s="61"/>
      <c r="B24" s="61"/>
      <c r="C24" s="63"/>
      <c r="D24" s="5" t="s">
        <v>62</v>
      </c>
      <c r="E24" s="5" t="s">
        <v>63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7">
        <v>0</v>
      </c>
    </row>
    <row r="25" spans="1:18" ht="22.5" x14ac:dyDescent="0.25">
      <c r="A25" s="61"/>
      <c r="B25" s="61"/>
      <c r="C25" s="63"/>
      <c r="D25" s="5" t="s">
        <v>64</v>
      </c>
      <c r="E25" s="5" t="s">
        <v>65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9359.59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4217.82</v>
      </c>
      <c r="R25" s="7">
        <v>13577.41</v>
      </c>
    </row>
    <row r="26" spans="1:18" ht="33.75" x14ac:dyDescent="0.25">
      <c r="A26" s="61"/>
      <c r="B26" s="61"/>
      <c r="C26" s="63"/>
      <c r="D26" s="5" t="s">
        <v>66</v>
      </c>
      <c r="E26" s="5" t="s">
        <v>67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7">
        <v>0</v>
      </c>
    </row>
    <row r="27" spans="1:18" ht="22.5" x14ac:dyDescent="0.25">
      <c r="A27" s="61"/>
      <c r="B27" s="61"/>
      <c r="C27" s="63"/>
      <c r="D27" s="5" t="s">
        <v>68</v>
      </c>
      <c r="E27" s="5" t="s">
        <v>69</v>
      </c>
      <c r="F27" s="6">
        <v>207.73</v>
      </c>
      <c r="G27" s="6">
        <v>68.02</v>
      </c>
      <c r="H27" s="6">
        <v>0</v>
      </c>
      <c r="I27" s="6">
        <v>260.87</v>
      </c>
      <c r="J27" s="6">
        <v>-1468.67</v>
      </c>
      <c r="K27" s="6">
        <v>134.31</v>
      </c>
      <c r="L27" s="6">
        <v>130.43</v>
      </c>
      <c r="M27" s="6">
        <v>347.83</v>
      </c>
      <c r="N27" s="6">
        <v>2068.67</v>
      </c>
      <c r="O27" s="6">
        <v>260.87</v>
      </c>
      <c r="P27" s="6">
        <v>367.11</v>
      </c>
      <c r="Q27" s="6">
        <v>739.13</v>
      </c>
      <c r="R27" s="7">
        <v>3116.3</v>
      </c>
    </row>
    <row r="28" spans="1:18" ht="22.5" x14ac:dyDescent="0.25">
      <c r="A28" s="61"/>
      <c r="B28" s="61"/>
      <c r="C28" s="63"/>
      <c r="D28" s="5" t="s">
        <v>70</v>
      </c>
      <c r="E28" s="5" t="s">
        <v>71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7">
        <v>0</v>
      </c>
    </row>
    <row r="29" spans="1:18" ht="33.75" x14ac:dyDescent="0.25">
      <c r="A29" s="61"/>
      <c r="B29" s="61"/>
      <c r="C29" s="63"/>
      <c r="D29" s="5" t="s">
        <v>72</v>
      </c>
      <c r="E29" s="5" t="s">
        <v>73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7">
        <v>0</v>
      </c>
    </row>
    <row r="30" spans="1:18" ht="22.5" x14ac:dyDescent="0.25">
      <c r="A30" s="61"/>
      <c r="B30" s="61"/>
      <c r="C30" s="63"/>
      <c r="D30" s="5" t="s">
        <v>74</v>
      </c>
      <c r="E30" s="5" t="s">
        <v>75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7">
        <v>0</v>
      </c>
    </row>
    <row r="31" spans="1:18" ht="33.75" x14ac:dyDescent="0.25">
      <c r="A31" s="61"/>
      <c r="B31" s="61"/>
      <c r="C31" s="63"/>
      <c r="D31" s="5" t="s">
        <v>76</v>
      </c>
      <c r="E31" s="5" t="s">
        <v>77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7">
        <v>0</v>
      </c>
    </row>
    <row r="32" spans="1:18" ht="33.75" x14ac:dyDescent="0.25">
      <c r="A32" s="61"/>
      <c r="B32" s="61"/>
      <c r="C32" s="63"/>
      <c r="D32" s="5" t="s">
        <v>78</v>
      </c>
      <c r="E32" s="5" t="s">
        <v>79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7">
        <v>0</v>
      </c>
    </row>
    <row r="33" spans="1:18" ht="33.75" x14ac:dyDescent="0.25">
      <c r="A33" s="61"/>
      <c r="B33" s="61"/>
      <c r="C33" s="63"/>
      <c r="D33" s="5" t="s">
        <v>80</v>
      </c>
      <c r="E33" s="5" t="s">
        <v>81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7">
        <v>0</v>
      </c>
    </row>
    <row r="34" spans="1:18" ht="22.5" x14ac:dyDescent="0.25">
      <c r="A34" s="61"/>
      <c r="B34" s="61"/>
      <c r="C34" s="63"/>
      <c r="D34" s="5" t="s">
        <v>82</v>
      </c>
      <c r="E34" s="5" t="s">
        <v>83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7">
        <v>0</v>
      </c>
    </row>
    <row r="35" spans="1:18" ht="33.75" x14ac:dyDescent="0.25">
      <c r="A35" s="61"/>
      <c r="B35" s="61"/>
      <c r="C35" s="63"/>
      <c r="D35" s="5" t="s">
        <v>84</v>
      </c>
      <c r="E35" s="5" t="s">
        <v>85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7">
        <v>0</v>
      </c>
    </row>
    <row r="36" spans="1:18" ht="22.5" x14ac:dyDescent="0.25">
      <c r="A36" s="61"/>
      <c r="B36" s="61"/>
      <c r="C36" s="63"/>
      <c r="D36" s="5" t="s">
        <v>86</v>
      </c>
      <c r="E36" s="5" t="s">
        <v>87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7">
        <v>0</v>
      </c>
    </row>
    <row r="37" spans="1:18" ht="22.5" x14ac:dyDescent="0.25">
      <c r="A37" s="61"/>
      <c r="B37" s="61"/>
      <c r="C37" s="63"/>
      <c r="D37" s="5" t="s">
        <v>88</v>
      </c>
      <c r="E37" s="5" t="s">
        <v>89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7">
        <v>0</v>
      </c>
    </row>
    <row r="38" spans="1:18" ht="22.5" x14ac:dyDescent="0.25">
      <c r="A38" s="61"/>
      <c r="B38" s="61"/>
      <c r="C38" s="63"/>
      <c r="D38" s="5" t="s">
        <v>90</v>
      </c>
      <c r="E38" s="5" t="s">
        <v>91</v>
      </c>
      <c r="F38" s="6">
        <v>1033.5999999999999</v>
      </c>
      <c r="G38" s="6">
        <v>1045</v>
      </c>
      <c r="H38" s="6">
        <v>1019.92</v>
      </c>
      <c r="I38" s="6">
        <v>992.56</v>
      </c>
      <c r="J38" s="6">
        <v>1010.8</v>
      </c>
      <c r="K38" s="6">
        <v>1001.68</v>
      </c>
      <c r="L38" s="6">
        <v>962.15</v>
      </c>
      <c r="M38" s="6">
        <v>1043.48</v>
      </c>
      <c r="N38" s="6">
        <v>966.77</v>
      </c>
      <c r="O38" s="6">
        <v>962.87</v>
      </c>
      <c r="P38" s="6">
        <v>993.35</v>
      </c>
      <c r="Q38" s="6">
        <v>936.55</v>
      </c>
      <c r="R38" s="7">
        <v>11968.73</v>
      </c>
    </row>
    <row r="39" spans="1:18" ht="22.5" x14ac:dyDescent="0.25">
      <c r="A39" s="61"/>
      <c r="B39" s="61"/>
      <c r="C39" s="63"/>
      <c r="D39" s="5" t="s">
        <v>92</v>
      </c>
      <c r="E39" s="5" t="s">
        <v>93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7">
        <v>0</v>
      </c>
    </row>
    <row r="40" spans="1:18" ht="22.5" x14ac:dyDescent="0.25">
      <c r="A40" s="61"/>
      <c r="B40" s="61"/>
      <c r="C40" s="63"/>
      <c r="D40" s="5" t="s">
        <v>94</v>
      </c>
      <c r="E40" s="5" t="s">
        <v>95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7">
        <v>0</v>
      </c>
    </row>
    <row r="41" spans="1:18" ht="22.5" x14ac:dyDescent="0.25">
      <c r="A41" s="61"/>
      <c r="B41" s="61"/>
      <c r="C41" s="62" t="s">
        <v>96</v>
      </c>
      <c r="D41" s="5" t="s">
        <v>97</v>
      </c>
      <c r="E41" s="5" t="s">
        <v>98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7">
        <v>0</v>
      </c>
    </row>
    <row r="42" spans="1:18" ht="22.5" x14ac:dyDescent="0.25">
      <c r="A42" s="61"/>
      <c r="B42" s="61"/>
      <c r="C42" s="63"/>
      <c r="D42" s="5" t="s">
        <v>99</v>
      </c>
      <c r="E42" s="5" t="s">
        <v>100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7">
        <v>0</v>
      </c>
    </row>
    <row r="43" spans="1:18" ht="22.5" x14ac:dyDescent="0.25">
      <c r="A43" s="61"/>
      <c r="B43" s="61"/>
      <c r="C43" s="63"/>
      <c r="D43" s="5" t="s">
        <v>101</v>
      </c>
      <c r="E43" s="5" t="s">
        <v>102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219.57</v>
      </c>
      <c r="M43" s="6">
        <v>0</v>
      </c>
      <c r="N43" s="6">
        <v>0</v>
      </c>
      <c r="O43" s="6">
        <v>0</v>
      </c>
      <c r="P43" s="6">
        <v>0</v>
      </c>
      <c r="Q43" s="6">
        <v>122.17</v>
      </c>
      <c r="R43" s="7">
        <v>341.74</v>
      </c>
    </row>
    <row r="44" spans="1:18" ht="22.5" x14ac:dyDescent="0.25">
      <c r="A44" s="61"/>
      <c r="B44" s="61"/>
      <c r="C44" s="63"/>
      <c r="D44" s="5" t="s">
        <v>103</v>
      </c>
      <c r="E44" s="5" t="s">
        <v>104</v>
      </c>
      <c r="F44" s="6">
        <v>0</v>
      </c>
      <c r="G44" s="6">
        <v>0</v>
      </c>
      <c r="H44" s="6">
        <v>0</v>
      </c>
      <c r="I44" s="6">
        <v>1008.65</v>
      </c>
      <c r="J44" s="6">
        <v>0</v>
      </c>
      <c r="K44" s="6">
        <v>0</v>
      </c>
      <c r="L44" s="6">
        <v>564.32000000000005</v>
      </c>
      <c r="M44" s="6">
        <v>0</v>
      </c>
      <c r="N44" s="6">
        <v>690.93</v>
      </c>
      <c r="O44" s="6">
        <v>0</v>
      </c>
      <c r="P44" s="6">
        <v>0</v>
      </c>
      <c r="Q44" s="6">
        <v>3393.77</v>
      </c>
      <c r="R44" s="7">
        <v>5657.67</v>
      </c>
    </row>
    <row r="45" spans="1:18" ht="22.5" x14ac:dyDescent="0.25">
      <c r="A45" s="61"/>
      <c r="B45" s="61"/>
      <c r="C45" s="4" t="s">
        <v>105</v>
      </c>
      <c r="D45" s="5" t="s">
        <v>106</v>
      </c>
      <c r="E45" s="5" t="s">
        <v>107</v>
      </c>
      <c r="F45" s="6">
        <v>9269.2999999999993</v>
      </c>
      <c r="G45" s="6">
        <v>8813.8700000000008</v>
      </c>
      <c r="H45" s="6">
        <v>8629.2099999999991</v>
      </c>
      <c r="I45" s="6">
        <v>9019.75</v>
      </c>
      <c r="J45" s="6">
        <v>8858.85</v>
      </c>
      <c r="K45" s="6">
        <v>8356.0499999999993</v>
      </c>
      <c r="L45" s="6">
        <v>7934.16</v>
      </c>
      <c r="M45" s="6">
        <v>8761.09</v>
      </c>
      <c r="N45" s="6">
        <v>8511.33</v>
      </c>
      <c r="O45" s="6">
        <v>8204.74</v>
      </c>
      <c r="P45" s="6">
        <v>8609.2800000000007</v>
      </c>
      <c r="Q45" s="6">
        <v>8276.56</v>
      </c>
      <c r="R45" s="7">
        <v>103244.19</v>
      </c>
    </row>
    <row r="46" spans="1:18" ht="22.5" x14ac:dyDescent="0.25">
      <c r="A46" s="61"/>
      <c r="B46" s="61"/>
      <c r="C46" s="62" t="s">
        <v>108</v>
      </c>
      <c r="D46" s="5" t="s">
        <v>109</v>
      </c>
      <c r="E46" s="5" t="s">
        <v>110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7">
        <v>0</v>
      </c>
    </row>
    <row r="47" spans="1:18" ht="33.75" x14ac:dyDescent="0.25">
      <c r="A47" s="61"/>
      <c r="B47" s="61"/>
      <c r="C47" s="63"/>
      <c r="D47" s="5" t="s">
        <v>111</v>
      </c>
      <c r="E47" s="5" t="s">
        <v>112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7">
        <v>0</v>
      </c>
    </row>
    <row r="48" spans="1:18" ht="33.75" x14ac:dyDescent="0.25">
      <c r="A48" s="61"/>
      <c r="B48" s="61"/>
      <c r="C48" s="63"/>
      <c r="D48" s="5" t="s">
        <v>113</v>
      </c>
      <c r="E48" s="5" t="s">
        <v>114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7">
        <v>0</v>
      </c>
    </row>
    <row r="49" spans="1:18" ht="33.75" x14ac:dyDescent="0.25">
      <c r="A49" s="61"/>
      <c r="B49" s="61"/>
      <c r="C49" s="63"/>
      <c r="D49" s="5" t="s">
        <v>115</v>
      </c>
      <c r="E49" s="5" t="s">
        <v>116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7">
        <v>0</v>
      </c>
    </row>
    <row r="50" spans="1:18" ht="33.75" x14ac:dyDescent="0.25">
      <c r="A50" s="61"/>
      <c r="B50" s="61"/>
      <c r="C50" s="4" t="s">
        <v>117</v>
      </c>
      <c r="D50" s="5" t="s">
        <v>118</v>
      </c>
      <c r="E50" s="5" t="s">
        <v>119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7">
        <v>0</v>
      </c>
    </row>
    <row r="51" spans="1:18" ht="22.5" x14ac:dyDescent="0.25">
      <c r="A51" s="61"/>
      <c r="B51" s="61"/>
      <c r="C51" s="4" t="s">
        <v>120</v>
      </c>
      <c r="D51" s="5" t="s">
        <v>121</v>
      </c>
      <c r="E51" s="5" t="s">
        <v>122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7">
        <v>0</v>
      </c>
    </row>
    <row r="52" spans="1:18" ht="22.5" x14ac:dyDescent="0.25">
      <c r="A52" s="61"/>
      <c r="B52" s="61"/>
      <c r="C52" s="4" t="s">
        <v>123</v>
      </c>
      <c r="D52" s="5" t="s">
        <v>124</v>
      </c>
      <c r="E52" s="5" t="s">
        <v>125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7">
        <v>0</v>
      </c>
    </row>
    <row r="53" spans="1:18" ht="22.5" x14ac:dyDescent="0.25">
      <c r="A53" s="61"/>
      <c r="B53" s="61"/>
      <c r="C53" s="62" t="s">
        <v>126</v>
      </c>
      <c r="D53" s="5" t="s">
        <v>127</v>
      </c>
      <c r="E53" s="5" t="s">
        <v>128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7">
        <v>0</v>
      </c>
    </row>
    <row r="54" spans="1:18" ht="22.5" x14ac:dyDescent="0.25">
      <c r="A54" s="61"/>
      <c r="B54" s="61"/>
      <c r="C54" s="63"/>
      <c r="D54" s="5" t="s">
        <v>129</v>
      </c>
      <c r="E54" s="5" t="s">
        <v>130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7">
        <v>0</v>
      </c>
    </row>
    <row r="55" spans="1:18" ht="22.5" x14ac:dyDescent="0.25">
      <c r="A55" s="61"/>
      <c r="B55" s="61"/>
      <c r="C55" s="63"/>
      <c r="D55" s="5" t="s">
        <v>131</v>
      </c>
      <c r="E55" s="5" t="s">
        <v>132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7">
        <v>0</v>
      </c>
    </row>
    <row r="56" spans="1:18" ht="22.5" x14ac:dyDescent="0.25">
      <c r="A56" s="61"/>
      <c r="B56" s="61"/>
      <c r="C56" s="63"/>
      <c r="D56" s="5" t="s">
        <v>133</v>
      </c>
      <c r="E56" s="5" t="s">
        <v>134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1874.78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7">
        <v>1874.78</v>
      </c>
    </row>
    <row r="57" spans="1:18" x14ac:dyDescent="0.25">
      <c r="A57" s="61"/>
      <c r="B57" s="61"/>
      <c r="C57" s="8" t="s">
        <v>135</v>
      </c>
      <c r="D57" s="9"/>
      <c r="E57" s="9"/>
      <c r="F57" s="10">
        <v>17225.55</v>
      </c>
      <c r="G57" s="10">
        <v>18601.72</v>
      </c>
      <c r="H57" s="10">
        <v>17093.18</v>
      </c>
      <c r="I57" s="10">
        <v>17423.939999999999</v>
      </c>
      <c r="J57" s="10">
        <v>14385.98</v>
      </c>
      <c r="K57" s="10">
        <v>27507.59</v>
      </c>
      <c r="L57" s="10">
        <v>15790.59</v>
      </c>
      <c r="M57" s="10">
        <v>17127.560000000001</v>
      </c>
      <c r="N57" s="10">
        <v>18194.38</v>
      </c>
      <c r="O57" s="10">
        <v>15647.62</v>
      </c>
      <c r="P57" s="10">
        <v>17148.12</v>
      </c>
      <c r="Q57" s="10">
        <v>26192.81</v>
      </c>
      <c r="R57" s="7">
        <v>222339.04</v>
      </c>
    </row>
    <row r="58" spans="1:18" ht="22.5" x14ac:dyDescent="0.25">
      <c r="A58" s="61"/>
      <c r="B58" s="61"/>
      <c r="C58" s="62" t="s">
        <v>136</v>
      </c>
      <c r="D58" s="5" t="s">
        <v>137</v>
      </c>
      <c r="E58" s="5" t="s">
        <v>138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7">
        <v>0</v>
      </c>
    </row>
    <row r="59" spans="1:18" ht="33.75" x14ac:dyDescent="0.25">
      <c r="A59" s="61"/>
      <c r="B59" s="61"/>
      <c r="C59" s="63"/>
      <c r="D59" s="5" t="s">
        <v>139</v>
      </c>
      <c r="E59" s="5" t="s">
        <v>140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7">
        <v>0</v>
      </c>
    </row>
    <row r="60" spans="1:18" ht="22.5" x14ac:dyDescent="0.25">
      <c r="A60" s="61"/>
      <c r="B60" s="61"/>
      <c r="C60" s="62" t="s">
        <v>141</v>
      </c>
      <c r="D60" s="5" t="s">
        <v>142</v>
      </c>
      <c r="E60" s="5" t="s">
        <v>143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7">
        <v>0</v>
      </c>
    </row>
    <row r="61" spans="1:18" ht="22.5" x14ac:dyDescent="0.25">
      <c r="A61" s="61"/>
      <c r="B61" s="61"/>
      <c r="C61" s="63"/>
      <c r="D61" s="5" t="s">
        <v>144</v>
      </c>
      <c r="E61" s="5" t="s">
        <v>145</v>
      </c>
      <c r="F61" s="6">
        <v>167.07</v>
      </c>
      <c r="G61" s="6">
        <v>167.07</v>
      </c>
      <c r="H61" s="6">
        <v>167.07</v>
      </c>
      <c r="I61" s="6">
        <v>167.07</v>
      </c>
      <c r="J61" s="6">
        <v>207.13</v>
      </c>
      <c r="K61" s="6">
        <v>40.01</v>
      </c>
      <c r="L61" s="6">
        <v>40.01</v>
      </c>
      <c r="M61" s="6">
        <v>40.01</v>
      </c>
      <c r="N61" s="6">
        <v>40.01</v>
      </c>
      <c r="O61" s="6">
        <v>40.01</v>
      </c>
      <c r="P61" s="6">
        <v>40.01</v>
      </c>
      <c r="Q61" s="6">
        <v>40</v>
      </c>
      <c r="R61" s="7">
        <v>1155.47</v>
      </c>
    </row>
    <row r="62" spans="1:18" ht="33.75" x14ac:dyDescent="0.25">
      <c r="A62" s="61"/>
      <c r="B62" s="61"/>
      <c r="C62" s="63"/>
      <c r="D62" s="5" t="s">
        <v>146</v>
      </c>
      <c r="E62" s="5" t="s">
        <v>147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7">
        <v>0</v>
      </c>
    </row>
    <row r="63" spans="1:18" ht="22.5" x14ac:dyDescent="0.25">
      <c r="A63" s="61"/>
      <c r="B63" s="61"/>
      <c r="C63" s="63"/>
      <c r="D63" s="5" t="s">
        <v>148</v>
      </c>
      <c r="E63" s="5" t="s">
        <v>149</v>
      </c>
      <c r="F63" s="6">
        <v>217.07</v>
      </c>
      <c r="G63" s="6">
        <v>217.07</v>
      </c>
      <c r="H63" s="6">
        <v>604.07000000000005</v>
      </c>
      <c r="I63" s="6">
        <v>346.07</v>
      </c>
      <c r="J63" s="6">
        <v>782.4</v>
      </c>
      <c r="K63" s="6">
        <v>511.58</v>
      </c>
      <c r="L63" s="6">
        <v>511.58</v>
      </c>
      <c r="M63" s="6">
        <v>511.58</v>
      </c>
      <c r="N63" s="6">
        <v>511.58</v>
      </c>
      <c r="O63" s="6">
        <v>511.58</v>
      </c>
      <c r="P63" s="6">
        <v>511.58</v>
      </c>
      <c r="Q63" s="6">
        <v>511.43</v>
      </c>
      <c r="R63" s="7">
        <v>5747.59</v>
      </c>
    </row>
    <row r="64" spans="1:18" ht="22.5" x14ac:dyDescent="0.25">
      <c r="A64" s="61"/>
      <c r="B64" s="61"/>
      <c r="C64" s="63"/>
      <c r="D64" s="5" t="s">
        <v>150</v>
      </c>
      <c r="E64" s="5" t="s">
        <v>151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7">
        <v>0</v>
      </c>
    </row>
    <row r="65" spans="1:18" ht="22.5" x14ac:dyDescent="0.25">
      <c r="A65" s="61"/>
      <c r="B65" s="61"/>
      <c r="C65" s="63"/>
      <c r="D65" s="5" t="s">
        <v>152</v>
      </c>
      <c r="E65" s="5" t="s">
        <v>153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7">
        <v>0</v>
      </c>
    </row>
    <row r="66" spans="1:18" ht="22.5" x14ac:dyDescent="0.25">
      <c r="A66" s="61"/>
      <c r="B66" s="61"/>
      <c r="C66" s="62" t="s">
        <v>154</v>
      </c>
      <c r="D66" s="5" t="s">
        <v>155</v>
      </c>
      <c r="E66" s="5" t="s">
        <v>156</v>
      </c>
      <c r="F66" s="6">
        <v>0</v>
      </c>
      <c r="G66" s="6">
        <v>0</v>
      </c>
      <c r="H66" s="6">
        <v>0</v>
      </c>
      <c r="I66" s="6">
        <v>0</v>
      </c>
      <c r="J66" s="6">
        <v>314.07</v>
      </c>
      <c r="K66" s="6">
        <v>0</v>
      </c>
      <c r="L66" s="6">
        <v>808.12</v>
      </c>
      <c r="M66" s="6">
        <v>0</v>
      </c>
      <c r="N66" s="6">
        <v>1471.61</v>
      </c>
      <c r="O66" s="6">
        <v>0</v>
      </c>
      <c r="P66" s="6">
        <v>0</v>
      </c>
      <c r="Q66" s="6">
        <v>460.87</v>
      </c>
      <c r="R66" s="7">
        <v>3054.67</v>
      </c>
    </row>
    <row r="67" spans="1:18" ht="33.75" x14ac:dyDescent="0.25">
      <c r="A67" s="61"/>
      <c r="B67" s="61"/>
      <c r="C67" s="63"/>
      <c r="D67" s="5" t="s">
        <v>157</v>
      </c>
      <c r="E67" s="5" t="s">
        <v>158</v>
      </c>
      <c r="F67" s="6">
        <v>0</v>
      </c>
      <c r="G67" s="6">
        <v>0</v>
      </c>
      <c r="H67" s="6">
        <v>4564.7299999999996</v>
      </c>
      <c r="I67" s="6">
        <v>0</v>
      </c>
      <c r="J67" s="6">
        <v>225.64</v>
      </c>
      <c r="K67" s="6">
        <v>0</v>
      </c>
      <c r="L67" s="6">
        <v>0</v>
      </c>
      <c r="M67" s="6">
        <v>105.78</v>
      </c>
      <c r="N67" s="6">
        <v>0</v>
      </c>
      <c r="O67" s="6">
        <v>0</v>
      </c>
      <c r="P67" s="6">
        <v>0</v>
      </c>
      <c r="Q67" s="6">
        <v>0</v>
      </c>
      <c r="R67" s="7">
        <v>4896.1499999999996</v>
      </c>
    </row>
    <row r="68" spans="1:18" ht="33.75" x14ac:dyDescent="0.25">
      <c r="A68" s="61"/>
      <c r="B68" s="61"/>
      <c r="C68" s="63"/>
      <c r="D68" s="5" t="s">
        <v>159</v>
      </c>
      <c r="E68" s="5" t="s">
        <v>160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314.85000000000002</v>
      </c>
      <c r="P68" s="6">
        <v>0</v>
      </c>
      <c r="Q68" s="6">
        <v>201.49</v>
      </c>
      <c r="R68" s="7">
        <v>516.34</v>
      </c>
    </row>
    <row r="69" spans="1:18" ht="22.5" x14ac:dyDescent="0.25">
      <c r="A69" s="61"/>
      <c r="B69" s="61"/>
      <c r="C69" s="63"/>
      <c r="D69" s="5" t="s">
        <v>161</v>
      </c>
      <c r="E69" s="5" t="s">
        <v>162</v>
      </c>
      <c r="F69" s="6">
        <v>0</v>
      </c>
      <c r="G69" s="6">
        <v>92.97</v>
      </c>
      <c r="H69" s="6">
        <v>23.92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7">
        <v>116.89</v>
      </c>
    </row>
    <row r="70" spans="1:18" ht="33.75" x14ac:dyDescent="0.25">
      <c r="A70" s="61"/>
      <c r="B70" s="61"/>
      <c r="C70" s="63"/>
      <c r="D70" s="5" t="s">
        <v>163</v>
      </c>
      <c r="E70" s="5" t="s">
        <v>164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7">
        <v>0</v>
      </c>
    </row>
    <row r="71" spans="1:18" ht="33.75" x14ac:dyDescent="0.25">
      <c r="A71" s="61"/>
      <c r="B71" s="61"/>
      <c r="C71" s="63"/>
      <c r="D71" s="5" t="s">
        <v>165</v>
      </c>
      <c r="E71" s="5" t="s">
        <v>166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7">
        <v>0</v>
      </c>
    </row>
    <row r="72" spans="1:18" ht="33.75" x14ac:dyDescent="0.25">
      <c r="A72" s="61"/>
      <c r="B72" s="61"/>
      <c r="C72" s="63"/>
      <c r="D72" s="5" t="s">
        <v>167</v>
      </c>
      <c r="E72" s="5" t="s">
        <v>168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7">
        <v>0</v>
      </c>
    </row>
    <row r="73" spans="1:18" ht="33.75" x14ac:dyDescent="0.25">
      <c r="A73" s="61"/>
      <c r="B73" s="61"/>
      <c r="C73" s="63"/>
      <c r="D73" s="5" t="s">
        <v>169</v>
      </c>
      <c r="E73" s="5" t="s">
        <v>170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7">
        <v>0</v>
      </c>
    </row>
    <row r="74" spans="1:18" ht="33.75" x14ac:dyDescent="0.25">
      <c r="A74" s="61"/>
      <c r="B74" s="61"/>
      <c r="C74" s="63"/>
      <c r="D74" s="5" t="s">
        <v>171</v>
      </c>
      <c r="E74" s="5" t="s">
        <v>172</v>
      </c>
      <c r="F74" s="6">
        <v>10578.56</v>
      </c>
      <c r="G74" s="6">
        <v>13283.62</v>
      </c>
      <c r="H74" s="6">
        <v>24993.439999999999</v>
      </c>
      <c r="I74" s="6">
        <v>12556.68</v>
      </c>
      <c r="J74" s="6">
        <v>8416.01</v>
      </c>
      <c r="K74" s="6">
        <v>13010.11</v>
      </c>
      <c r="L74" s="6">
        <v>16696.43</v>
      </c>
      <c r="M74" s="6">
        <v>6385.15</v>
      </c>
      <c r="N74" s="6">
        <v>10561.73</v>
      </c>
      <c r="O74" s="6">
        <v>8566.6200000000008</v>
      </c>
      <c r="P74" s="6">
        <v>7339.33</v>
      </c>
      <c r="Q74" s="6">
        <v>4856.29</v>
      </c>
      <c r="R74" s="7">
        <v>137243.97</v>
      </c>
    </row>
    <row r="75" spans="1:18" ht="33.75" x14ac:dyDescent="0.25">
      <c r="A75" s="61"/>
      <c r="B75" s="61"/>
      <c r="C75" s="63"/>
      <c r="D75" s="5" t="s">
        <v>173</v>
      </c>
      <c r="E75" s="5" t="s">
        <v>174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7">
        <v>0</v>
      </c>
    </row>
    <row r="76" spans="1:18" ht="33.75" x14ac:dyDescent="0.25">
      <c r="A76" s="61"/>
      <c r="B76" s="61"/>
      <c r="C76" s="63"/>
      <c r="D76" s="5" t="s">
        <v>175</v>
      </c>
      <c r="E76" s="5" t="s">
        <v>176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87.79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7">
        <v>87.79</v>
      </c>
    </row>
    <row r="77" spans="1:18" ht="33.75" x14ac:dyDescent="0.25">
      <c r="A77" s="61"/>
      <c r="B77" s="61"/>
      <c r="C77" s="63"/>
      <c r="D77" s="5" t="s">
        <v>177</v>
      </c>
      <c r="E77" s="5" t="s">
        <v>178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1247.23</v>
      </c>
      <c r="N77" s="6">
        <v>896.17</v>
      </c>
      <c r="O77" s="6">
        <v>0</v>
      </c>
      <c r="P77" s="6">
        <v>0</v>
      </c>
      <c r="Q77" s="6">
        <v>0</v>
      </c>
      <c r="R77" s="7">
        <v>2143.4</v>
      </c>
    </row>
    <row r="78" spans="1:18" ht="33.75" x14ac:dyDescent="0.25">
      <c r="A78" s="61"/>
      <c r="B78" s="61"/>
      <c r="C78" s="63"/>
      <c r="D78" s="5" t="s">
        <v>179</v>
      </c>
      <c r="E78" s="5" t="s">
        <v>180</v>
      </c>
      <c r="F78" s="6">
        <v>0</v>
      </c>
      <c r="G78" s="6">
        <v>217.5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7">
        <v>217.5</v>
      </c>
    </row>
    <row r="79" spans="1:18" ht="33.75" x14ac:dyDescent="0.25">
      <c r="A79" s="61"/>
      <c r="B79" s="61"/>
      <c r="C79" s="63"/>
      <c r="D79" s="5" t="s">
        <v>181</v>
      </c>
      <c r="E79" s="5" t="s">
        <v>182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7">
        <v>0</v>
      </c>
    </row>
    <row r="80" spans="1:18" ht="33.75" x14ac:dyDescent="0.25">
      <c r="A80" s="61"/>
      <c r="B80" s="61"/>
      <c r="C80" s="63"/>
      <c r="D80" s="5" t="s">
        <v>183</v>
      </c>
      <c r="E80" s="5" t="s">
        <v>184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7">
        <v>0</v>
      </c>
    </row>
    <row r="81" spans="1:18" ht="33.75" x14ac:dyDescent="0.25">
      <c r="A81" s="61"/>
      <c r="B81" s="61"/>
      <c r="C81" s="63"/>
      <c r="D81" s="5" t="s">
        <v>185</v>
      </c>
      <c r="E81" s="5" t="s">
        <v>186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7">
        <v>0</v>
      </c>
    </row>
    <row r="82" spans="1:18" ht="33.75" x14ac:dyDescent="0.25">
      <c r="A82" s="61"/>
      <c r="B82" s="61"/>
      <c r="C82" s="63"/>
      <c r="D82" s="5" t="s">
        <v>187</v>
      </c>
      <c r="E82" s="5" t="s">
        <v>188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792.6</v>
      </c>
      <c r="N82" s="6">
        <v>0</v>
      </c>
      <c r="O82" s="6">
        <v>0</v>
      </c>
      <c r="P82" s="6">
        <v>0</v>
      </c>
      <c r="Q82" s="6">
        <v>0</v>
      </c>
      <c r="R82" s="7">
        <v>792.6</v>
      </c>
    </row>
    <row r="83" spans="1:18" ht="33.75" x14ac:dyDescent="0.25">
      <c r="A83" s="61"/>
      <c r="B83" s="61"/>
      <c r="C83" s="63"/>
      <c r="D83" s="5" t="s">
        <v>189</v>
      </c>
      <c r="E83" s="5" t="s">
        <v>190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3597.09</v>
      </c>
      <c r="Q83" s="6">
        <v>0</v>
      </c>
      <c r="R83" s="7">
        <v>3597.09</v>
      </c>
    </row>
    <row r="84" spans="1:18" ht="22.5" x14ac:dyDescent="0.25">
      <c r="A84" s="61"/>
      <c r="B84" s="61"/>
      <c r="C84" s="63"/>
      <c r="D84" s="5" t="s">
        <v>191</v>
      </c>
      <c r="E84" s="5" t="s">
        <v>192</v>
      </c>
      <c r="F84" s="6">
        <v>437.75</v>
      </c>
      <c r="G84" s="6">
        <v>726.72</v>
      </c>
      <c r="H84" s="6">
        <v>0</v>
      </c>
      <c r="I84" s="6">
        <v>1374.81</v>
      </c>
      <c r="J84" s="6">
        <v>0</v>
      </c>
      <c r="K84" s="6">
        <v>615.94000000000005</v>
      </c>
      <c r="L84" s="6">
        <v>0</v>
      </c>
      <c r="M84" s="6">
        <v>0</v>
      </c>
      <c r="N84" s="6">
        <v>0</v>
      </c>
      <c r="O84" s="6">
        <v>0</v>
      </c>
      <c r="P84" s="6">
        <v>296.31</v>
      </c>
      <c r="Q84" s="6">
        <v>1124.47</v>
      </c>
      <c r="R84" s="7">
        <v>4576</v>
      </c>
    </row>
    <row r="85" spans="1:18" ht="33.75" x14ac:dyDescent="0.25">
      <c r="A85" s="61"/>
      <c r="B85" s="61"/>
      <c r="C85" s="63"/>
      <c r="D85" s="5" t="s">
        <v>193</v>
      </c>
      <c r="E85" s="5" t="s">
        <v>194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7">
        <v>0</v>
      </c>
    </row>
    <row r="86" spans="1:18" ht="33.75" x14ac:dyDescent="0.25">
      <c r="A86" s="61"/>
      <c r="B86" s="61"/>
      <c r="C86" s="63"/>
      <c r="D86" s="5" t="s">
        <v>195</v>
      </c>
      <c r="E86" s="5" t="s">
        <v>196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7">
        <v>0</v>
      </c>
    </row>
    <row r="87" spans="1:18" ht="33.75" x14ac:dyDescent="0.25">
      <c r="A87" s="61"/>
      <c r="B87" s="61"/>
      <c r="C87" s="63"/>
      <c r="D87" s="5" t="s">
        <v>197</v>
      </c>
      <c r="E87" s="5" t="s">
        <v>198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7">
        <v>0</v>
      </c>
    </row>
    <row r="88" spans="1:18" ht="33.75" x14ac:dyDescent="0.25">
      <c r="A88" s="61"/>
      <c r="B88" s="61"/>
      <c r="C88" s="63"/>
      <c r="D88" s="5" t="s">
        <v>199</v>
      </c>
      <c r="E88" s="5" t="s">
        <v>200</v>
      </c>
      <c r="F88" s="6">
        <v>416</v>
      </c>
      <c r="G88" s="6">
        <v>416</v>
      </c>
      <c r="H88" s="6">
        <v>416</v>
      </c>
      <c r="I88" s="6">
        <v>416</v>
      </c>
      <c r="J88" s="6">
        <v>416</v>
      </c>
      <c r="K88" s="6">
        <v>416</v>
      </c>
      <c r="L88" s="6">
        <v>0</v>
      </c>
      <c r="M88" s="6">
        <v>0</v>
      </c>
      <c r="N88" s="6">
        <v>1248</v>
      </c>
      <c r="O88" s="6">
        <v>416</v>
      </c>
      <c r="P88" s="6">
        <v>420</v>
      </c>
      <c r="Q88" s="6">
        <v>420</v>
      </c>
      <c r="R88" s="7">
        <v>5000</v>
      </c>
    </row>
    <row r="89" spans="1:18" ht="33.75" x14ac:dyDescent="0.25">
      <c r="A89" s="61"/>
      <c r="B89" s="61"/>
      <c r="C89" s="63"/>
      <c r="D89" s="5" t="s">
        <v>201</v>
      </c>
      <c r="E89" s="5" t="s">
        <v>202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7">
        <v>0</v>
      </c>
    </row>
    <row r="90" spans="1:18" ht="33.75" x14ac:dyDescent="0.25">
      <c r="A90" s="61"/>
      <c r="B90" s="61"/>
      <c r="C90" s="63"/>
      <c r="D90" s="5" t="s">
        <v>203</v>
      </c>
      <c r="E90" s="5" t="s">
        <v>204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7">
        <v>0</v>
      </c>
    </row>
    <row r="91" spans="1:18" ht="33.75" x14ac:dyDescent="0.25">
      <c r="A91" s="61"/>
      <c r="B91" s="61"/>
      <c r="C91" s="63"/>
      <c r="D91" s="5" t="s">
        <v>205</v>
      </c>
      <c r="E91" s="5" t="s">
        <v>206</v>
      </c>
      <c r="F91" s="6">
        <v>456.47</v>
      </c>
      <c r="G91" s="6">
        <v>58.58</v>
      </c>
      <c r="H91" s="6">
        <v>0</v>
      </c>
      <c r="I91" s="6">
        <v>2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7">
        <v>517.04999999999995</v>
      </c>
    </row>
    <row r="92" spans="1:18" ht="22.5" x14ac:dyDescent="0.25">
      <c r="A92" s="61"/>
      <c r="B92" s="61"/>
      <c r="C92" s="63"/>
      <c r="D92" s="5" t="s">
        <v>207</v>
      </c>
      <c r="E92" s="5" t="s">
        <v>208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7">
        <v>0</v>
      </c>
    </row>
    <row r="93" spans="1:18" ht="33.75" x14ac:dyDescent="0.25">
      <c r="A93" s="61"/>
      <c r="B93" s="61"/>
      <c r="C93" s="63"/>
      <c r="D93" s="5" t="s">
        <v>209</v>
      </c>
      <c r="E93" s="5" t="s">
        <v>210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7">
        <v>0</v>
      </c>
    </row>
    <row r="94" spans="1:18" ht="33.75" x14ac:dyDescent="0.25">
      <c r="A94" s="61"/>
      <c r="B94" s="61"/>
      <c r="C94" s="63"/>
      <c r="D94" s="5" t="s">
        <v>211</v>
      </c>
      <c r="E94" s="5" t="s">
        <v>212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7">
        <v>0</v>
      </c>
    </row>
    <row r="95" spans="1:18" ht="22.5" x14ac:dyDescent="0.25">
      <c r="A95" s="61"/>
      <c r="B95" s="61"/>
      <c r="C95" s="63"/>
      <c r="D95" s="5" t="s">
        <v>213</v>
      </c>
      <c r="E95" s="5" t="s">
        <v>214</v>
      </c>
      <c r="F95" s="6">
        <v>700.12</v>
      </c>
      <c r="G95" s="6">
        <v>159.19999999999999</v>
      </c>
      <c r="H95" s="6">
        <v>3281.45</v>
      </c>
      <c r="I95" s="6">
        <v>1861.17</v>
      </c>
      <c r="J95" s="6">
        <v>7611.04</v>
      </c>
      <c r="K95" s="6">
        <v>259.97000000000003</v>
      </c>
      <c r="L95" s="6">
        <v>831.61</v>
      </c>
      <c r="M95" s="6">
        <v>1336.63</v>
      </c>
      <c r="N95" s="6">
        <v>6042.19</v>
      </c>
      <c r="O95" s="6">
        <v>-712.21</v>
      </c>
      <c r="P95" s="6">
        <v>4687.8</v>
      </c>
      <c r="Q95" s="6">
        <v>3990.75</v>
      </c>
      <c r="R95" s="7">
        <v>30049.72</v>
      </c>
    </row>
    <row r="96" spans="1:18" ht="22.5" x14ac:dyDescent="0.25">
      <c r="A96" s="61"/>
      <c r="B96" s="61"/>
      <c r="C96" s="63"/>
      <c r="D96" s="5" t="s">
        <v>215</v>
      </c>
      <c r="E96" s="5" t="s">
        <v>216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7">
        <v>0</v>
      </c>
    </row>
    <row r="97" spans="1:18" ht="33.75" x14ac:dyDescent="0.25">
      <c r="A97" s="61"/>
      <c r="B97" s="61"/>
      <c r="C97" s="63"/>
      <c r="D97" s="5" t="s">
        <v>217</v>
      </c>
      <c r="E97" s="5" t="s">
        <v>218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7">
        <v>0</v>
      </c>
    </row>
    <row r="98" spans="1:18" ht="22.5" x14ac:dyDescent="0.25">
      <c r="A98" s="61"/>
      <c r="B98" s="61"/>
      <c r="C98" s="63"/>
      <c r="D98" s="5" t="s">
        <v>219</v>
      </c>
      <c r="E98" s="5" t="s">
        <v>220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7">
        <v>0</v>
      </c>
    </row>
    <row r="99" spans="1:18" ht="22.5" x14ac:dyDescent="0.25">
      <c r="A99" s="61"/>
      <c r="B99" s="61"/>
      <c r="C99" s="63"/>
      <c r="D99" s="5" t="s">
        <v>223</v>
      </c>
      <c r="E99" s="5" t="s">
        <v>224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7">
        <v>0</v>
      </c>
    </row>
    <row r="100" spans="1:18" ht="22.5" x14ac:dyDescent="0.25">
      <c r="A100" s="61"/>
      <c r="B100" s="61"/>
      <c r="C100" s="63"/>
      <c r="D100" s="5" t="s">
        <v>225</v>
      </c>
      <c r="E100" s="5" t="s">
        <v>226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7">
        <v>0</v>
      </c>
    </row>
    <row r="101" spans="1:18" ht="33.75" x14ac:dyDescent="0.25">
      <c r="A101" s="61"/>
      <c r="B101" s="61"/>
      <c r="C101" s="63"/>
      <c r="D101" s="5" t="s">
        <v>227</v>
      </c>
      <c r="E101" s="5" t="s">
        <v>228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7">
        <v>0</v>
      </c>
    </row>
    <row r="102" spans="1:18" ht="22.5" x14ac:dyDescent="0.25">
      <c r="A102" s="61"/>
      <c r="B102" s="61"/>
      <c r="C102" s="63"/>
      <c r="D102" s="5" t="s">
        <v>229</v>
      </c>
      <c r="E102" s="5" t="s">
        <v>230</v>
      </c>
      <c r="F102" s="6">
        <v>0</v>
      </c>
      <c r="G102" s="6">
        <v>0</v>
      </c>
      <c r="H102" s="6">
        <v>0</v>
      </c>
      <c r="I102" s="6">
        <v>0</v>
      </c>
      <c r="J102" s="6">
        <v>4295.6499999999996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1558.26</v>
      </c>
      <c r="R102" s="7">
        <v>5853.91</v>
      </c>
    </row>
    <row r="103" spans="1:18" ht="33.75" x14ac:dyDescent="0.25">
      <c r="A103" s="61"/>
      <c r="B103" s="61"/>
      <c r="C103" s="63"/>
      <c r="D103" s="5" t="s">
        <v>231</v>
      </c>
      <c r="E103" s="5" t="s">
        <v>232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7">
        <v>0</v>
      </c>
    </row>
    <row r="104" spans="1:18" ht="22.5" x14ac:dyDescent="0.25">
      <c r="A104" s="61"/>
      <c r="B104" s="61"/>
      <c r="C104" s="63"/>
      <c r="D104" s="5" t="s">
        <v>233</v>
      </c>
      <c r="E104" s="5" t="s">
        <v>234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7">
        <v>0</v>
      </c>
    </row>
    <row r="105" spans="1:18" ht="33.75" x14ac:dyDescent="0.25">
      <c r="A105" s="61"/>
      <c r="B105" s="61"/>
      <c r="C105" s="63"/>
      <c r="D105" s="5" t="s">
        <v>235</v>
      </c>
      <c r="E105" s="5" t="s">
        <v>236</v>
      </c>
      <c r="F105" s="6">
        <v>0</v>
      </c>
      <c r="G105" s="6">
        <v>0</v>
      </c>
      <c r="H105" s="6">
        <v>0</v>
      </c>
      <c r="I105" s="6">
        <v>135.54</v>
      </c>
      <c r="J105" s="6">
        <v>0</v>
      </c>
      <c r="K105" s="6">
        <v>0</v>
      </c>
      <c r="L105" s="6">
        <v>0</v>
      </c>
      <c r="M105" s="6">
        <v>97.33</v>
      </c>
      <c r="N105" s="6">
        <v>0</v>
      </c>
      <c r="O105" s="6">
        <v>0</v>
      </c>
      <c r="P105" s="6">
        <v>284.7</v>
      </c>
      <c r="Q105" s="6">
        <v>0</v>
      </c>
      <c r="R105" s="7">
        <v>517.57000000000005</v>
      </c>
    </row>
    <row r="106" spans="1:18" ht="33.75" x14ac:dyDescent="0.25">
      <c r="A106" s="61"/>
      <c r="B106" s="61"/>
      <c r="C106" s="63"/>
      <c r="D106" s="5" t="s">
        <v>237</v>
      </c>
      <c r="E106" s="5" t="s">
        <v>238</v>
      </c>
      <c r="F106" s="6">
        <v>550</v>
      </c>
      <c r="G106" s="6">
        <v>0</v>
      </c>
      <c r="H106" s="6">
        <v>1150</v>
      </c>
      <c r="I106" s="6">
        <v>600</v>
      </c>
      <c r="J106" s="6">
        <v>600</v>
      </c>
      <c r="K106" s="6">
        <v>600</v>
      </c>
      <c r="L106" s="6">
        <v>600</v>
      </c>
      <c r="M106" s="6">
        <v>600</v>
      </c>
      <c r="N106" s="6">
        <v>0</v>
      </c>
      <c r="O106" s="6">
        <v>0</v>
      </c>
      <c r="P106" s="6">
        <v>1485</v>
      </c>
      <c r="Q106" s="6">
        <v>0</v>
      </c>
      <c r="R106" s="7">
        <v>6185</v>
      </c>
    </row>
    <row r="107" spans="1:18" ht="22.5" x14ac:dyDescent="0.25">
      <c r="A107" s="61"/>
      <c r="B107" s="61"/>
      <c r="C107" s="62" t="s">
        <v>239</v>
      </c>
      <c r="D107" s="5" t="s">
        <v>240</v>
      </c>
      <c r="E107" s="5" t="s">
        <v>241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7">
        <v>0</v>
      </c>
    </row>
    <row r="108" spans="1:18" ht="22.5" x14ac:dyDescent="0.25">
      <c r="A108" s="61"/>
      <c r="B108" s="61"/>
      <c r="C108" s="63"/>
      <c r="D108" s="5" t="s">
        <v>242</v>
      </c>
      <c r="E108" s="5" t="s">
        <v>243</v>
      </c>
      <c r="F108" s="6">
        <v>165.08</v>
      </c>
      <c r="G108" s="6">
        <v>165.08</v>
      </c>
      <c r="H108" s="6">
        <v>165.08</v>
      </c>
      <c r="I108" s="6">
        <v>165.08</v>
      </c>
      <c r="J108" s="6">
        <v>165.08</v>
      </c>
      <c r="K108" s="6">
        <v>165.08</v>
      </c>
      <c r="L108" s="6">
        <v>165.08</v>
      </c>
      <c r="M108" s="6">
        <v>165.08</v>
      </c>
      <c r="N108" s="6">
        <v>165.08</v>
      </c>
      <c r="O108" s="6">
        <v>165.08</v>
      </c>
      <c r="P108" s="6">
        <v>165.08</v>
      </c>
      <c r="Q108" s="6">
        <v>165.08</v>
      </c>
      <c r="R108" s="7">
        <v>1980.96</v>
      </c>
    </row>
    <row r="109" spans="1:18" ht="22.5" x14ac:dyDescent="0.25">
      <c r="A109" s="61"/>
      <c r="B109" s="61"/>
      <c r="C109" s="63"/>
      <c r="D109" s="5" t="s">
        <v>244</v>
      </c>
      <c r="E109" s="5" t="s">
        <v>245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7">
        <v>0</v>
      </c>
    </row>
    <row r="110" spans="1:18" ht="22.5" x14ac:dyDescent="0.25">
      <c r="A110" s="61"/>
      <c r="B110" s="61"/>
      <c r="C110" s="63"/>
      <c r="D110" s="5" t="s">
        <v>246</v>
      </c>
      <c r="E110" s="5" t="s">
        <v>247</v>
      </c>
      <c r="F110" s="6">
        <v>452.16</v>
      </c>
      <c r="G110" s="6">
        <v>645.66</v>
      </c>
      <c r="H110" s="6">
        <v>627.23</v>
      </c>
      <c r="I110" s="6">
        <v>552.16</v>
      </c>
      <c r="J110" s="6">
        <v>432.97</v>
      </c>
      <c r="K110" s="6">
        <v>576.25</v>
      </c>
      <c r="L110" s="6">
        <v>392.56</v>
      </c>
      <c r="M110" s="6">
        <v>520.26</v>
      </c>
      <c r="N110" s="6">
        <v>338.5</v>
      </c>
      <c r="O110" s="6">
        <v>340.98</v>
      </c>
      <c r="P110" s="6">
        <v>609.51</v>
      </c>
      <c r="Q110" s="6">
        <v>677.83</v>
      </c>
      <c r="R110" s="7">
        <v>6166.07</v>
      </c>
    </row>
    <row r="111" spans="1:18" ht="22.5" x14ac:dyDescent="0.25">
      <c r="A111" s="61"/>
      <c r="B111" s="61"/>
      <c r="C111" s="63"/>
      <c r="D111" s="5" t="s">
        <v>248</v>
      </c>
      <c r="E111" s="5" t="s">
        <v>249</v>
      </c>
      <c r="F111" s="6">
        <v>125.65</v>
      </c>
      <c r="G111" s="6">
        <v>125.65</v>
      </c>
      <c r="H111" s="6">
        <v>125.65</v>
      </c>
      <c r="I111" s="6">
        <v>125.65</v>
      </c>
      <c r="J111" s="6">
        <v>125.65</v>
      </c>
      <c r="K111" s="6">
        <v>125.65</v>
      </c>
      <c r="L111" s="6">
        <v>125.65</v>
      </c>
      <c r="M111" s="6">
        <v>125.65</v>
      </c>
      <c r="N111" s="6">
        <v>125.65</v>
      </c>
      <c r="O111" s="6">
        <v>125.65</v>
      </c>
      <c r="P111" s="6">
        <v>125.65</v>
      </c>
      <c r="Q111" s="6">
        <v>125.65</v>
      </c>
      <c r="R111" s="7">
        <v>1507.8</v>
      </c>
    </row>
    <row r="112" spans="1:18" ht="33.75" x14ac:dyDescent="0.25">
      <c r="A112" s="61"/>
      <c r="B112" s="61"/>
      <c r="C112" s="4" t="s">
        <v>250</v>
      </c>
      <c r="D112" s="5" t="s">
        <v>251</v>
      </c>
      <c r="E112" s="5" t="s">
        <v>252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7">
        <v>0</v>
      </c>
    </row>
    <row r="113" spans="1:18" ht="22.5" x14ac:dyDescent="0.25">
      <c r="A113" s="61"/>
      <c r="B113" s="61"/>
      <c r="C113" s="62" t="s">
        <v>253</v>
      </c>
      <c r="D113" s="5" t="s">
        <v>254</v>
      </c>
      <c r="E113" s="5" t="s">
        <v>255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7">
        <v>0</v>
      </c>
    </row>
    <row r="114" spans="1:18" ht="22.5" x14ac:dyDescent="0.25">
      <c r="A114" s="61"/>
      <c r="B114" s="61"/>
      <c r="C114" s="63"/>
      <c r="D114" s="5" t="s">
        <v>256</v>
      </c>
      <c r="E114" s="5" t="s">
        <v>257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-1000</v>
      </c>
      <c r="O114" s="6">
        <v>0</v>
      </c>
      <c r="P114" s="6">
        <v>-1391.2</v>
      </c>
      <c r="Q114" s="6">
        <v>-175</v>
      </c>
      <c r="R114" s="7">
        <v>-2566.1999999999998</v>
      </c>
    </row>
    <row r="115" spans="1:18" ht="22.5" x14ac:dyDescent="0.25">
      <c r="A115" s="61"/>
      <c r="B115" s="61"/>
      <c r="C115" s="63"/>
      <c r="D115" s="5" t="s">
        <v>258</v>
      </c>
      <c r="E115" s="5" t="s">
        <v>259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7">
        <v>0</v>
      </c>
    </row>
    <row r="116" spans="1:18" ht="22.5" x14ac:dyDescent="0.25">
      <c r="A116" s="61"/>
      <c r="B116" s="61"/>
      <c r="C116" s="63"/>
      <c r="D116" s="5" t="s">
        <v>260</v>
      </c>
      <c r="E116" s="5" t="s">
        <v>261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7">
        <v>0</v>
      </c>
    </row>
    <row r="117" spans="1:18" ht="22.5" x14ac:dyDescent="0.25">
      <c r="A117" s="61"/>
      <c r="B117" s="61"/>
      <c r="C117" s="63"/>
      <c r="D117" s="5" t="s">
        <v>262</v>
      </c>
      <c r="E117" s="5" t="s">
        <v>263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13.04</v>
      </c>
      <c r="N117" s="6">
        <v>0</v>
      </c>
      <c r="O117" s="6">
        <v>0</v>
      </c>
      <c r="P117" s="6">
        <v>78.290000000000006</v>
      </c>
      <c r="Q117" s="6">
        <v>0</v>
      </c>
      <c r="R117" s="7">
        <v>91.33</v>
      </c>
    </row>
    <row r="118" spans="1:18" ht="33.75" x14ac:dyDescent="0.25">
      <c r="A118" s="61"/>
      <c r="B118" s="61"/>
      <c r="C118" s="62" t="s">
        <v>264</v>
      </c>
      <c r="D118" s="5" t="s">
        <v>265</v>
      </c>
      <c r="E118" s="5" t="s">
        <v>266</v>
      </c>
      <c r="F118" s="6">
        <v>1965.92</v>
      </c>
      <c r="G118" s="6">
        <v>2696.02</v>
      </c>
      <c r="H118" s="6">
        <v>2681.08</v>
      </c>
      <c r="I118" s="6">
        <v>2262.5</v>
      </c>
      <c r="J118" s="6">
        <v>1846.94</v>
      </c>
      <c r="K118" s="6">
        <v>1344.8</v>
      </c>
      <c r="L118" s="6">
        <v>1571.35</v>
      </c>
      <c r="M118" s="6">
        <v>1537.16</v>
      </c>
      <c r="N118" s="6">
        <v>1429.44</v>
      </c>
      <c r="O118" s="6">
        <v>1430.33</v>
      </c>
      <c r="P118" s="6">
        <v>3465.98</v>
      </c>
      <c r="Q118" s="6">
        <v>2776.52</v>
      </c>
      <c r="R118" s="7">
        <v>25008.04</v>
      </c>
    </row>
    <row r="119" spans="1:18" ht="22.5" x14ac:dyDescent="0.25">
      <c r="A119" s="61"/>
      <c r="B119" s="61"/>
      <c r="C119" s="63"/>
      <c r="D119" s="5" t="s">
        <v>267</v>
      </c>
      <c r="E119" s="5" t="s">
        <v>268</v>
      </c>
      <c r="F119" s="6">
        <v>81.91</v>
      </c>
      <c r="G119" s="6">
        <v>112.33</v>
      </c>
      <c r="H119" s="6">
        <v>111.71</v>
      </c>
      <c r="I119" s="6">
        <v>94.27</v>
      </c>
      <c r="J119" s="6">
        <v>76.97</v>
      </c>
      <c r="K119" s="6">
        <v>56.03</v>
      </c>
      <c r="L119" s="6">
        <v>65.47</v>
      </c>
      <c r="M119" s="6">
        <v>64.06</v>
      </c>
      <c r="N119" s="6">
        <v>59.56</v>
      </c>
      <c r="O119" s="6">
        <v>59.6</v>
      </c>
      <c r="P119" s="6">
        <v>144.41</v>
      </c>
      <c r="Q119" s="6">
        <v>115.68</v>
      </c>
      <c r="R119" s="7">
        <v>1042</v>
      </c>
    </row>
    <row r="120" spans="1:18" ht="22.5" x14ac:dyDescent="0.25">
      <c r="A120" s="61"/>
      <c r="B120" s="61"/>
      <c r="C120" s="62" t="s">
        <v>269</v>
      </c>
      <c r="D120" s="5" t="s">
        <v>270</v>
      </c>
      <c r="E120" s="5" t="s">
        <v>271</v>
      </c>
      <c r="F120" s="6">
        <v>0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7">
        <v>0</v>
      </c>
    </row>
    <row r="121" spans="1:18" ht="22.5" x14ac:dyDescent="0.25">
      <c r="A121" s="61"/>
      <c r="B121" s="61"/>
      <c r="C121" s="63"/>
      <c r="D121" s="5" t="s">
        <v>272</v>
      </c>
      <c r="E121" s="5" t="s">
        <v>273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7">
        <v>0</v>
      </c>
    </row>
    <row r="122" spans="1:18" ht="22.5" x14ac:dyDescent="0.25">
      <c r="A122" s="61"/>
      <c r="B122" s="61"/>
      <c r="C122" s="63"/>
      <c r="D122" s="5" t="s">
        <v>274</v>
      </c>
      <c r="E122" s="5" t="s">
        <v>275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7">
        <v>0</v>
      </c>
    </row>
    <row r="123" spans="1:18" ht="22.5" x14ac:dyDescent="0.25">
      <c r="A123" s="61"/>
      <c r="B123" s="61"/>
      <c r="C123" s="63"/>
      <c r="D123" s="5" t="s">
        <v>276</v>
      </c>
      <c r="E123" s="5" t="s">
        <v>277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7">
        <v>0</v>
      </c>
    </row>
    <row r="124" spans="1:18" ht="22.5" x14ac:dyDescent="0.25">
      <c r="A124" s="61"/>
      <c r="B124" s="61"/>
      <c r="C124" s="63"/>
      <c r="D124" s="5" t="s">
        <v>278</v>
      </c>
      <c r="E124" s="5" t="s">
        <v>279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17.77</v>
      </c>
      <c r="M124" s="6">
        <v>0</v>
      </c>
      <c r="N124" s="6">
        <v>0</v>
      </c>
      <c r="O124" s="6">
        <v>1457.07</v>
      </c>
      <c r="P124" s="6">
        <v>0</v>
      </c>
      <c r="Q124" s="6">
        <v>0</v>
      </c>
      <c r="R124" s="7">
        <v>1474.84</v>
      </c>
    </row>
    <row r="125" spans="1:18" ht="22.5" x14ac:dyDescent="0.25">
      <c r="A125" s="61"/>
      <c r="B125" s="61"/>
      <c r="C125" s="63"/>
      <c r="D125" s="5" t="s">
        <v>280</v>
      </c>
      <c r="E125" s="5" t="s">
        <v>281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7">
        <v>0</v>
      </c>
    </row>
    <row r="126" spans="1:18" ht="22.5" x14ac:dyDescent="0.25">
      <c r="A126" s="61"/>
      <c r="B126" s="61"/>
      <c r="C126" s="63"/>
      <c r="D126" s="5" t="s">
        <v>282</v>
      </c>
      <c r="E126" s="5" t="s">
        <v>283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749.25</v>
      </c>
      <c r="L126" s="6">
        <v>0</v>
      </c>
      <c r="M126" s="6">
        <v>324</v>
      </c>
      <c r="N126" s="6">
        <v>0</v>
      </c>
      <c r="O126" s="6">
        <v>0</v>
      </c>
      <c r="P126" s="6">
        <v>0</v>
      </c>
      <c r="Q126" s="6">
        <v>0</v>
      </c>
      <c r="R126" s="7">
        <v>1073.25</v>
      </c>
    </row>
    <row r="127" spans="1:18" ht="22.5" x14ac:dyDescent="0.25">
      <c r="A127" s="61"/>
      <c r="B127" s="61"/>
      <c r="C127" s="63"/>
      <c r="D127" s="5" t="s">
        <v>284</v>
      </c>
      <c r="E127" s="5" t="s">
        <v>285</v>
      </c>
      <c r="F127" s="6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7">
        <v>0</v>
      </c>
    </row>
    <row r="128" spans="1:18" ht="22.5" x14ac:dyDescent="0.25">
      <c r="A128" s="61"/>
      <c r="B128" s="61"/>
      <c r="C128" s="63"/>
      <c r="D128" s="5" t="s">
        <v>286</v>
      </c>
      <c r="E128" s="5" t="s">
        <v>287</v>
      </c>
      <c r="F128" s="6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7">
        <v>0</v>
      </c>
    </row>
    <row r="129" spans="1:18" ht="22.5" x14ac:dyDescent="0.25">
      <c r="A129" s="61"/>
      <c r="B129" s="61"/>
      <c r="C129" s="62" t="s">
        <v>288</v>
      </c>
      <c r="D129" s="5" t="s">
        <v>289</v>
      </c>
      <c r="E129" s="5" t="s">
        <v>290</v>
      </c>
      <c r="F129" s="6">
        <v>0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7">
        <v>0</v>
      </c>
    </row>
    <row r="130" spans="1:18" ht="22.5" x14ac:dyDescent="0.25">
      <c r="A130" s="61"/>
      <c r="B130" s="61"/>
      <c r="C130" s="63"/>
      <c r="D130" s="5" t="s">
        <v>291</v>
      </c>
      <c r="E130" s="5" t="s">
        <v>292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7">
        <v>0</v>
      </c>
    </row>
    <row r="131" spans="1:18" ht="22.5" x14ac:dyDescent="0.25">
      <c r="A131" s="61"/>
      <c r="B131" s="61"/>
      <c r="C131" s="62" t="s">
        <v>293</v>
      </c>
      <c r="D131" s="5" t="s">
        <v>294</v>
      </c>
      <c r="E131" s="5" t="s">
        <v>295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7">
        <v>0</v>
      </c>
    </row>
    <row r="132" spans="1:18" ht="22.5" x14ac:dyDescent="0.25">
      <c r="A132" s="61"/>
      <c r="B132" s="61"/>
      <c r="C132" s="63"/>
      <c r="D132" s="5" t="s">
        <v>296</v>
      </c>
      <c r="E132" s="5" t="s">
        <v>297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7">
        <v>0</v>
      </c>
    </row>
    <row r="133" spans="1:18" ht="22.5" x14ac:dyDescent="0.25">
      <c r="A133" s="61"/>
      <c r="B133" s="61"/>
      <c r="C133" s="63"/>
      <c r="D133" s="5" t="s">
        <v>298</v>
      </c>
      <c r="E133" s="5" t="s">
        <v>299</v>
      </c>
      <c r="F133" s="6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7">
        <v>0</v>
      </c>
    </row>
    <row r="134" spans="1:18" ht="22.5" x14ac:dyDescent="0.25">
      <c r="A134" s="61"/>
      <c r="B134" s="61"/>
      <c r="C134" s="63"/>
      <c r="D134" s="5" t="s">
        <v>300</v>
      </c>
      <c r="E134" s="5" t="s">
        <v>301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7">
        <v>0</v>
      </c>
    </row>
    <row r="135" spans="1:18" ht="22.5" x14ac:dyDescent="0.25">
      <c r="A135" s="61"/>
      <c r="B135" s="61"/>
      <c r="C135" s="63"/>
      <c r="D135" s="5" t="s">
        <v>302</v>
      </c>
      <c r="E135" s="5" t="s">
        <v>303</v>
      </c>
      <c r="F135" s="6">
        <v>0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  <c r="Q135" s="6">
        <v>0</v>
      </c>
      <c r="R135" s="7">
        <v>0</v>
      </c>
    </row>
    <row r="136" spans="1:18" ht="22.5" x14ac:dyDescent="0.25">
      <c r="A136" s="61"/>
      <c r="B136" s="61"/>
      <c r="C136" s="63"/>
      <c r="D136" s="5" t="s">
        <v>304</v>
      </c>
      <c r="E136" s="5" t="s">
        <v>305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7">
        <v>0</v>
      </c>
    </row>
    <row r="137" spans="1:18" ht="22.5" x14ac:dyDescent="0.25">
      <c r="A137" s="61"/>
      <c r="B137" s="61"/>
      <c r="C137" s="63"/>
      <c r="D137" s="5" t="s">
        <v>306</v>
      </c>
      <c r="E137" s="5" t="s">
        <v>307</v>
      </c>
      <c r="F137" s="6">
        <v>0</v>
      </c>
      <c r="G137" s="6">
        <v>0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7">
        <v>0</v>
      </c>
    </row>
    <row r="138" spans="1:18" ht="22.5" x14ac:dyDescent="0.25">
      <c r="A138" s="61"/>
      <c r="B138" s="61"/>
      <c r="C138" s="63"/>
      <c r="D138" s="5" t="s">
        <v>308</v>
      </c>
      <c r="E138" s="5" t="s">
        <v>309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7">
        <v>0</v>
      </c>
    </row>
    <row r="139" spans="1:18" ht="22.5" x14ac:dyDescent="0.25">
      <c r="A139" s="61"/>
      <c r="B139" s="61"/>
      <c r="C139" s="63"/>
      <c r="D139" s="5" t="s">
        <v>310</v>
      </c>
      <c r="E139" s="5" t="s">
        <v>311</v>
      </c>
      <c r="F139" s="6">
        <v>0</v>
      </c>
      <c r="G139" s="6">
        <v>0</v>
      </c>
      <c r="H139" s="6">
        <v>144.72999999999999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7">
        <v>144.72999999999999</v>
      </c>
    </row>
    <row r="140" spans="1:18" ht="22.5" x14ac:dyDescent="0.25">
      <c r="A140" s="61"/>
      <c r="B140" s="61"/>
      <c r="C140" s="63"/>
      <c r="D140" s="5" t="s">
        <v>312</v>
      </c>
      <c r="E140" s="5" t="s">
        <v>313</v>
      </c>
      <c r="F140" s="6">
        <v>0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7">
        <v>0</v>
      </c>
    </row>
    <row r="141" spans="1:18" ht="22.5" x14ac:dyDescent="0.25">
      <c r="A141" s="61"/>
      <c r="B141" s="61"/>
      <c r="C141" s="63"/>
      <c r="D141" s="5" t="s">
        <v>314</v>
      </c>
      <c r="E141" s="5" t="s">
        <v>315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7">
        <v>0</v>
      </c>
    </row>
    <row r="142" spans="1:18" ht="22.5" x14ac:dyDescent="0.25">
      <c r="A142" s="61"/>
      <c r="B142" s="61"/>
      <c r="C142" s="63"/>
      <c r="D142" s="5" t="s">
        <v>316</v>
      </c>
      <c r="E142" s="5" t="s">
        <v>317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7">
        <v>0</v>
      </c>
    </row>
    <row r="143" spans="1:18" ht="33.75" x14ac:dyDescent="0.25">
      <c r="A143" s="61"/>
      <c r="B143" s="61"/>
      <c r="C143" s="63"/>
      <c r="D143" s="5" t="s">
        <v>318</v>
      </c>
      <c r="E143" s="5" t="s">
        <v>319</v>
      </c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6">
        <v>237.84</v>
      </c>
      <c r="R143" s="7">
        <v>237.84</v>
      </c>
    </row>
    <row r="144" spans="1:18" ht="22.5" x14ac:dyDescent="0.25">
      <c r="A144" s="61"/>
      <c r="B144" s="61"/>
      <c r="C144" s="62" t="s">
        <v>320</v>
      </c>
      <c r="D144" s="5" t="s">
        <v>321</v>
      </c>
      <c r="E144" s="5" t="s">
        <v>322</v>
      </c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6">
        <v>140.81</v>
      </c>
      <c r="R144" s="7">
        <v>140.81</v>
      </c>
    </row>
    <row r="145" spans="1:18" ht="22.5" x14ac:dyDescent="0.25">
      <c r="A145" s="61"/>
      <c r="B145" s="61"/>
      <c r="C145" s="63"/>
      <c r="D145" s="5" t="s">
        <v>323</v>
      </c>
      <c r="E145" s="5" t="s">
        <v>324</v>
      </c>
      <c r="F145" s="6">
        <v>497.17</v>
      </c>
      <c r="G145" s="6">
        <v>497.17</v>
      </c>
      <c r="H145" s="6">
        <v>330.16</v>
      </c>
      <c r="I145" s="6">
        <v>562.16</v>
      </c>
      <c r="J145" s="6">
        <v>562.16</v>
      </c>
      <c r="K145" s="6">
        <v>562.26</v>
      </c>
      <c r="L145" s="6">
        <v>637.25</v>
      </c>
      <c r="M145" s="6">
        <v>507.27</v>
      </c>
      <c r="N145" s="6">
        <v>702.24</v>
      </c>
      <c r="O145" s="6">
        <v>507.27</v>
      </c>
      <c r="P145" s="6">
        <v>507.27</v>
      </c>
      <c r="Q145" s="6">
        <v>572.26</v>
      </c>
      <c r="R145" s="7">
        <v>6444.64</v>
      </c>
    </row>
    <row r="146" spans="1:18" ht="22.5" x14ac:dyDescent="0.25">
      <c r="A146" s="61"/>
      <c r="B146" s="61"/>
      <c r="C146" s="63"/>
      <c r="D146" s="5" t="s">
        <v>325</v>
      </c>
      <c r="E146" s="5" t="s">
        <v>326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7">
        <v>0</v>
      </c>
    </row>
    <row r="147" spans="1:18" ht="33.75" x14ac:dyDescent="0.25">
      <c r="A147" s="61"/>
      <c r="B147" s="61"/>
      <c r="C147" s="63"/>
      <c r="D147" s="5" t="s">
        <v>327</v>
      </c>
      <c r="E147" s="5" t="s">
        <v>328</v>
      </c>
      <c r="F147" s="6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7">
        <v>0</v>
      </c>
    </row>
    <row r="148" spans="1:18" ht="22.5" x14ac:dyDescent="0.25">
      <c r="A148" s="61"/>
      <c r="B148" s="61"/>
      <c r="C148" s="63"/>
      <c r="D148" s="5" t="s">
        <v>329</v>
      </c>
      <c r="E148" s="5" t="s">
        <v>330</v>
      </c>
      <c r="F148" s="6">
        <v>0</v>
      </c>
      <c r="G148" s="6">
        <v>0</v>
      </c>
      <c r="H148" s="6">
        <v>0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7">
        <v>0</v>
      </c>
    </row>
    <row r="149" spans="1:18" ht="33.75" x14ac:dyDescent="0.25">
      <c r="A149" s="61"/>
      <c r="B149" s="61"/>
      <c r="C149" s="63"/>
      <c r="D149" s="5" t="s">
        <v>331</v>
      </c>
      <c r="E149" s="5" t="s">
        <v>332</v>
      </c>
      <c r="F149" s="6">
        <v>140.81</v>
      </c>
      <c r="G149" s="6">
        <v>140.81</v>
      </c>
      <c r="H149" s="6">
        <v>372.81</v>
      </c>
      <c r="I149" s="6">
        <v>140.81</v>
      </c>
      <c r="J149" s="6">
        <v>140.81</v>
      </c>
      <c r="K149" s="6">
        <v>140.81</v>
      </c>
      <c r="L149" s="6">
        <v>132.93</v>
      </c>
      <c r="M149" s="6">
        <v>140.81</v>
      </c>
      <c r="N149" s="6">
        <v>140.81</v>
      </c>
      <c r="O149" s="6">
        <v>140.81</v>
      </c>
      <c r="P149" s="6">
        <v>140.81</v>
      </c>
      <c r="Q149" s="6">
        <v>0</v>
      </c>
      <c r="R149" s="7">
        <v>1773.03</v>
      </c>
    </row>
    <row r="150" spans="1:18" ht="22.5" x14ac:dyDescent="0.25">
      <c r="A150" s="61"/>
      <c r="B150" s="61"/>
      <c r="C150" s="4" t="s">
        <v>333</v>
      </c>
      <c r="D150" s="5" t="s">
        <v>334</v>
      </c>
      <c r="E150" s="5" t="s">
        <v>335</v>
      </c>
      <c r="F150" s="6">
        <v>7572.56</v>
      </c>
      <c r="G150" s="6">
        <v>7832.16</v>
      </c>
      <c r="H150" s="6">
        <v>8242.5</v>
      </c>
      <c r="I150" s="6">
        <v>7880.73</v>
      </c>
      <c r="J150" s="6">
        <v>7873.19</v>
      </c>
      <c r="K150" s="6">
        <v>8270.15</v>
      </c>
      <c r="L150" s="6">
        <v>8206.7900000000009</v>
      </c>
      <c r="M150" s="6">
        <v>7474.16</v>
      </c>
      <c r="N150" s="6">
        <v>7832.18</v>
      </c>
      <c r="O150" s="6">
        <v>7832.24</v>
      </c>
      <c r="P150" s="6">
        <v>7300.65</v>
      </c>
      <c r="Q150" s="6">
        <v>8227.3700000000008</v>
      </c>
      <c r="R150" s="7">
        <v>94544.68</v>
      </c>
    </row>
    <row r="151" spans="1:18" ht="22.5" x14ac:dyDescent="0.25">
      <c r="A151" s="61"/>
      <c r="B151" s="61"/>
      <c r="C151" s="62" t="s">
        <v>336</v>
      </c>
      <c r="D151" s="5" t="s">
        <v>337</v>
      </c>
      <c r="E151" s="5" t="s">
        <v>338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7">
        <v>0</v>
      </c>
    </row>
    <row r="152" spans="1:18" ht="22.5" x14ac:dyDescent="0.25">
      <c r="A152" s="61"/>
      <c r="B152" s="61"/>
      <c r="C152" s="63"/>
      <c r="D152" s="5" t="s">
        <v>339</v>
      </c>
      <c r="E152" s="5" t="s">
        <v>340</v>
      </c>
      <c r="F152" s="6">
        <v>0</v>
      </c>
      <c r="G152" s="6">
        <v>9.99</v>
      </c>
      <c r="H152" s="6">
        <v>19.98</v>
      </c>
      <c r="I152" s="6">
        <v>469.98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7">
        <v>499.95</v>
      </c>
    </row>
    <row r="153" spans="1:18" ht="22.5" x14ac:dyDescent="0.25">
      <c r="A153" s="61"/>
      <c r="B153" s="61"/>
      <c r="C153" s="4" t="s">
        <v>341</v>
      </c>
      <c r="D153" s="5" t="s">
        <v>342</v>
      </c>
      <c r="E153" s="5" t="s">
        <v>343</v>
      </c>
      <c r="F153" s="6">
        <v>0</v>
      </c>
      <c r="G153" s="6">
        <v>0</v>
      </c>
      <c r="H153" s="6">
        <v>0</v>
      </c>
      <c r="I153" s="6">
        <v>0</v>
      </c>
      <c r="J153" s="6">
        <v>0</v>
      </c>
      <c r="K153" s="6">
        <v>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7">
        <v>0</v>
      </c>
    </row>
    <row r="154" spans="1:18" x14ac:dyDescent="0.25">
      <c r="A154" s="61"/>
      <c r="B154" s="61"/>
      <c r="C154" s="8" t="s">
        <v>344</v>
      </c>
      <c r="D154" s="9"/>
      <c r="E154" s="9"/>
      <c r="F154" s="10">
        <v>24524.3</v>
      </c>
      <c r="G154" s="10">
        <v>27563.599999999999</v>
      </c>
      <c r="H154" s="10">
        <v>48021.61</v>
      </c>
      <c r="I154" s="10">
        <v>29712.68</v>
      </c>
      <c r="J154" s="10">
        <v>34091.71</v>
      </c>
      <c r="K154" s="10">
        <v>27443.89</v>
      </c>
      <c r="L154" s="10">
        <v>30890.39</v>
      </c>
      <c r="M154" s="10">
        <v>21987.8</v>
      </c>
      <c r="N154" s="10">
        <v>30564.75</v>
      </c>
      <c r="O154" s="10">
        <v>21195.88</v>
      </c>
      <c r="P154" s="10">
        <v>29808.27</v>
      </c>
      <c r="Q154" s="10">
        <v>26027.599999999999</v>
      </c>
      <c r="R154" s="7">
        <v>351832.48</v>
      </c>
    </row>
    <row r="155" spans="1:18" x14ac:dyDescent="0.25">
      <c r="A155" s="61"/>
      <c r="B155" s="61"/>
      <c r="C155" s="13" t="s">
        <v>345</v>
      </c>
      <c r="D155" s="9"/>
      <c r="E155" s="9"/>
      <c r="F155" s="14">
        <v>-7298.75</v>
      </c>
      <c r="G155" s="14">
        <v>-8961.8799999999992</v>
      </c>
      <c r="H155" s="14">
        <v>-30928.43</v>
      </c>
      <c r="I155" s="14">
        <v>-12288.74</v>
      </c>
      <c r="J155" s="14">
        <v>-19705.73</v>
      </c>
      <c r="K155" s="14">
        <v>63.7</v>
      </c>
      <c r="L155" s="14">
        <v>-15099.8</v>
      </c>
      <c r="M155" s="14">
        <v>-4860.24</v>
      </c>
      <c r="N155" s="14">
        <v>-12370.37</v>
      </c>
      <c r="O155" s="14">
        <v>-5548.26</v>
      </c>
      <c r="P155" s="14">
        <v>-12660.15</v>
      </c>
      <c r="Q155" s="14">
        <v>165.21</v>
      </c>
      <c r="R155" s="7">
        <v>-129493.44</v>
      </c>
    </row>
    <row r="156" spans="1:18" ht="22.5" x14ac:dyDescent="0.25">
      <c r="A156" s="61"/>
      <c r="B156" s="60" t="s">
        <v>346</v>
      </c>
      <c r="C156" s="62" t="s">
        <v>16</v>
      </c>
      <c r="D156" s="5" t="s">
        <v>347</v>
      </c>
      <c r="E156" s="5" t="s">
        <v>348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7">
        <v>0</v>
      </c>
    </row>
    <row r="157" spans="1:18" ht="22.5" x14ac:dyDescent="0.25">
      <c r="A157" s="61"/>
      <c r="B157" s="61"/>
      <c r="C157" s="63"/>
      <c r="D157" s="5" t="s">
        <v>349</v>
      </c>
      <c r="E157" s="5" t="s">
        <v>350</v>
      </c>
      <c r="F157" s="6">
        <v>764.14</v>
      </c>
      <c r="G157" s="6">
        <v>932.07</v>
      </c>
      <c r="H157" s="6">
        <v>1101.8599999999999</v>
      </c>
      <c r="I157" s="6">
        <v>859.74</v>
      </c>
      <c r="J157" s="6">
        <v>758.64</v>
      </c>
      <c r="K157" s="6">
        <v>594.36</v>
      </c>
      <c r="L157" s="6">
        <v>767.2</v>
      </c>
      <c r="M157" s="6">
        <v>720.21</v>
      </c>
      <c r="N157" s="6">
        <v>660.07</v>
      </c>
      <c r="O157" s="6">
        <v>495.96</v>
      </c>
      <c r="P157" s="6">
        <v>1622.35</v>
      </c>
      <c r="Q157" s="6">
        <v>1341.1</v>
      </c>
      <c r="R157" s="7">
        <v>10617.7</v>
      </c>
    </row>
    <row r="158" spans="1:18" ht="22.5" x14ac:dyDescent="0.25">
      <c r="A158" s="61"/>
      <c r="B158" s="61"/>
      <c r="C158" s="63"/>
      <c r="D158" s="5" t="s">
        <v>351</v>
      </c>
      <c r="E158" s="5" t="s">
        <v>352</v>
      </c>
      <c r="F158" s="6">
        <v>802.42</v>
      </c>
      <c r="G158" s="6">
        <v>902.74</v>
      </c>
      <c r="H158" s="6">
        <v>946.37</v>
      </c>
      <c r="I158" s="6">
        <v>692.1</v>
      </c>
      <c r="J158" s="6">
        <v>730.19</v>
      </c>
      <c r="K158" s="6">
        <v>480.39</v>
      </c>
      <c r="L158" s="6">
        <v>483.52</v>
      </c>
      <c r="M158" s="6">
        <v>575.9</v>
      </c>
      <c r="N158" s="6">
        <v>468.74</v>
      </c>
      <c r="O158" s="6">
        <v>546</v>
      </c>
      <c r="P158" s="6">
        <v>1454.08</v>
      </c>
      <c r="Q158" s="6">
        <v>927.72</v>
      </c>
      <c r="R158" s="7">
        <v>9010.17</v>
      </c>
    </row>
    <row r="159" spans="1:18" ht="22.5" x14ac:dyDescent="0.25">
      <c r="A159" s="61"/>
      <c r="B159" s="61"/>
      <c r="C159" s="63"/>
      <c r="D159" s="5" t="s">
        <v>353</v>
      </c>
      <c r="E159" s="5" t="s">
        <v>354</v>
      </c>
      <c r="F159" s="6">
        <v>56.5</v>
      </c>
      <c r="G159" s="6">
        <v>101.7</v>
      </c>
      <c r="H159" s="6">
        <v>113</v>
      </c>
      <c r="I159" s="6">
        <v>101.7</v>
      </c>
      <c r="J159" s="6">
        <v>11.3</v>
      </c>
      <c r="K159" s="6">
        <v>45.2</v>
      </c>
      <c r="L159" s="6">
        <v>67.8</v>
      </c>
      <c r="M159" s="6">
        <v>33.9</v>
      </c>
      <c r="N159" s="6">
        <v>90.4</v>
      </c>
      <c r="O159" s="6">
        <v>45.2</v>
      </c>
      <c r="P159" s="6">
        <v>180.8</v>
      </c>
      <c r="Q159" s="6">
        <v>67.8</v>
      </c>
      <c r="R159" s="7">
        <v>915.3</v>
      </c>
    </row>
    <row r="160" spans="1:18" ht="22.5" x14ac:dyDescent="0.25">
      <c r="A160" s="61"/>
      <c r="B160" s="61"/>
      <c r="C160" s="63"/>
      <c r="D160" s="5" t="s">
        <v>355</v>
      </c>
      <c r="E160" s="5" t="s">
        <v>356</v>
      </c>
      <c r="F160" s="6">
        <v>5746.05</v>
      </c>
      <c r="G160" s="6">
        <v>9803.51</v>
      </c>
      <c r="H160" s="6">
        <v>7105.98</v>
      </c>
      <c r="I160" s="6">
        <v>6017.45</v>
      </c>
      <c r="J160" s="6">
        <v>4437.0200000000004</v>
      </c>
      <c r="K160" s="6">
        <v>3808.77</v>
      </c>
      <c r="L160" s="6">
        <v>4003.1</v>
      </c>
      <c r="M160" s="6">
        <v>5326.1</v>
      </c>
      <c r="N160" s="6">
        <v>5695.05</v>
      </c>
      <c r="O160" s="6">
        <v>4444.12</v>
      </c>
      <c r="P160" s="6">
        <v>9145.1299999999992</v>
      </c>
      <c r="Q160" s="6">
        <v>6688.27</v>
      </c>
      <c r="R160" s="7">
        <v>72220.55</v>
      </c>
    </row>
    <row r="161" spans="1:18" ht="22.5" x14ac:dyDescent="0.25">
      <c r="A161" s="61"/>
      <c r="B161" s="61"/>
      <c r="C161" s="63"/>
      <c r="D161" s="5" t="s">
        <v>357</v>
      </c>
      <c r="E161" s="5" t="s">
        <v>358</v>
      </c>
      <c r="F161" s="6">
        <v>1561.28</v>
      </c>
      <c r="G161" s="6">
        <v>2810.3</v>
      </c>
      <c r="H161" s="6">
        <v>2619.89</v>
      </c>
      <c r="I161" s="6">
        <v>1712.76</v>
      </c>
      <c r="J161" s="6">
        <v>3489.34</v>
      </c>
      <c r="K161" s="6">
        <v>1541.49</v>
      </c>
      <c r="L161" s="6">
        <v>1754.67</v>
      </c>
      <c r="M161" s="6">
        <v>1458.45</v>
      </c>
      <c r="N161" s="6">
        <v>1183.32</v>
      </c>
      <c r="O161" s="6">
        <v>713.44</v>
      </c>
      <c r="P161" s="6">
        <v>2162.17</v>
      </c>
      <c r="Q161" s="6">
        <v>1459.97</v>
      </c>
      <c r="R161" s="7">
        <v>22467.08</v>
      </c>
    </row>
    <row r="162" spans="1:18" ht="22.5" x14ac:dyDescent="0.25">
      <c r="A162" s="61"/>
      <c r="B162" s="61"/>
      <c r="C162" s="63"/>
      <c r="D162" s="5" t="s">
        <v>359</v>
      </c>
      <c r="E162" s="5" t="s">
        <v>360</v>
      </c>
      <c r="F162" s="6">
        <v>10396.14</v>
      </c>
      <c r="G162" s="6">
        <v>13313.84</v>
      </c>
      <c r="H162" s="6">
        <v>14833</v>
      </c>
      <c r="I162" s="6">
        <v>13053.04</v>
      </c>
      <c r="J162" s="6">
        <v>9623.52</v>
      </c>
      <c r="K162" s="6">
        <v>6001.66</v>
      </c>
      <c r="L162" s="6">
        <v>7794.66</v>
      </c>
      <c r="M162" s="6">
        <v>6578.68</v>
      </c>
      <c r="N162" s="6">
        <v>6412.42</v>
      </c>
      <c r="O162" s="6">
        <v>6180.96</v>
      </c>
      <c r="P162" s="6">
        <v>16727.060000000001</v>
      </c>
      <c r="Q162" s="6">
        <v>15005.78</v>
      </c>
      <c r="R162" s="7">
        <v>125920.76</v>
      </c>
    </row>
    <row r="163" spans="1:18" ht="22.5" x14ac:dyDescent="0.25">
      <c r="A163" s="61"/>
      <c r="B163" s="61"/>
      <c r="C163" s="63"/>
      <c r="D163" s="5" t="s">
        <v>361</v>
      </c>
      <c r="E163" s="5" t="s">
        <v>362</v>
      </c>
      <c r="F163" s="6">
        <v>13438.91</v>
      </c>
      <c r="G163" s="6">
        <v>17069.45</v>
      </c>
      <c r="H163" s="6">
        <v>17964.580000000002</v>
      </c>
      <c r="I163" s="6">
        <v>15271.5</v>
      </c>
      <c r="J163" s="6">
        <v>11732.42</v>
      </c>
      <c r="K163" s="6">
        <v>9941.43</v>
      </c>
      <c r="L163" s="6">
        <v>11318.23</v>
      </c>
      <c r="M163" s="6">
        <v>10926.16</v>
      </c>
      <c r="N163" s="6">
        <v>9313.94</v>
      </c>
      <c r="O163" s="6">
        <v>11413.28</v>
      </c>
      <c r="P163" s="6">
        <v>26474.74</v>
      </c>
      <c r="Q163" s="6">
        <v>20784.66</v>
      </c>
      <c r="R163" s="7">
        <v>175649.3</v>
      </c>
    </row>
    <row r="164" spans="1:18" ht="22.5" x14ac:dyDescent="0.25">
      <c r="A164" s="61"/>
      <c r="B164" s="61"/>
      <c r="C164" s="63"/>
      <c r="D164" s="5" t="s">
        <v>363</v>
      </c>
      <c r="E164" s="5" t="s">
        <v>364</v>
      </c>
      <c r="F164" s="6">
        <v>0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0</v>
      </c>
      <c r="R164" s="7">
        <v>0</v>
      </c>
    </row>
    <row r="165" spans="1:18" x14ac:dyDescent="0.25">
      <c r="A165" s="61"/>
      <c r="B165" s="61"/>
      <c r="C165" s="8" t="s">
        <v>21</v>
      </c>
      <c r="D165" s="9"/>
      <c r="E165" s="9"/>
      <c r="F165" s="10">
        <v>32765.439999999999</v>
      </c>
      <c r="G165" s="10">
        <v>44933.61</v>
      </c>
      <c r="H165" s="10">
        <v>44684.68</v>
      </c>
      <c r="I165" s="10">
        <v>37708.29</v>
      </c>
      <c r="J165" s="10">
        <v>30782.43</v>
      </c>
      <c r="K165" s="10">
        <v>22413.3</v>
      </c>
      <c r="L165" s="10">
        <v>26189.18</v>
      </c>
      <c r="M165" s="10">
        <v>25619.4</v>
      </c>
      <c r="N165" s="10">
        <v>23823.94</v>
      </c>
      <c r="O165" s="10">
        <v>23838.959999999999</v>
      </c>
      <c r="P165" s="10">
        <v>57766.33</v>
      </c>
      <c r="Q165" s="10">
        <v>46275.3</v>
      </c>
      <c r="R165" s="7">
        <v>416800.86</v>
      </c>
    </row>
    <row r="166" spans="1:18" ht="22.5" x14ac:dyDescent="0.25">
      <c r="A166" s="61"/>
      <c r="B166" s="61"/>
      <c r="C166" s="62" t="s">
        <v>22</v>
      </c>
      <c r="D166" s="5" t="s">
        <v>365</v>
      </c>
      <c r="E166" s="5" t="s">
        <v>366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7">
        <v>0</v>
      </c>
    </row>
    <row r="167" spans="1:18" ht="22.5" x14ac:dyDescent="0.25">
      <c r="A167" s="61"/>
      <c r="B167" s="61"/>
      <c r="C167" s="63"/>
      <c r="D167" s="5" t="s">
        <v>367</v>
      </c>
      <c r="E167" s="5" t="s">
        <v>368</v>
      </c>
      <c r="F167" s="6">
        <v>0</v>
      </c>
      <c r="G167" s="6">
        <v>0</v>
      </c>
      <c r="H167" s="6">
        <v>0</v>
      </c>
      <c r="I167" s="6">
        <v>0</v>
      </c>
      <c r="J167" s="6">
        <v>0</v>
      </c>
      <c r="K167" s="6">
        <v>0</v>
      </c>
      <c r="L167" s="6">
        <v>0</v>
      </c>
      <c r="M167" s="6">
        <v>0</v>
      </c>
      <c r="N167" s="6">
        <v>0</v>
      </c>
      <c r="O167" s="6">
        <v>0</v>
      </c>
      <c r="P167" s="6">
        <v>0</v>
      </c>
      <c r="Q167" s="6">
        <v>0</v>
      </c>
      <c r="R167" s="7">
        <v>0</v>
      </c>
    </row>
    <row r="168" spans="1:18" ht="22.5" x14ac:dyDescent="0.25">
      <c r="A168" s="61"/>
      <c r="B168" s="61"/>
      <c r="C168" s="63"/>
      <c r="D168" s="5" t="s">
        <v>369</v>
      </c>
      <c r="E168" s="5" t="s">
        <v>370</v>
      </c>
      <c r="F168" s="6">
        <v>0</v>
      </c>
      <c r="G168" s="6">
        <v>0</v>
      </c>
      <c r="H168" s="6">
        <v>0</v>
      </c>
      <c r="I168" s="6">
        <v>0</v>
      </c>
      <c r="J168" s="6">
        <v>0</v>
      </c>
      <c r="K168" s="6">
        <v>0</v>
      </c>
      <c r="L168" s="6">
        <v>0</v>
      </c>
      <c r="M168" s="6">
        <v>39.130000000000003</v>
      </c>
      <c r="N168" s="6">
        <v>0</v>
      </c>
      <c r="O168" s="6">
        <v>0</v>
      </c>
      <c r="P168" s="6">
        <v>0</v>
      </c>
      <c r="Q168" s="6">
        <v>0</v>
      </c>
      <c r="R168" s="7">
        <v>39.130000000000003</v>
      </c>
    </row>
    <row r="169" spans="1:18" ht="22.5" x14ac:dyDescent="0.25">
      <c r="A169" s="61"/>
      <c r="B169" s="61"/>
      <c r="C169" s="63"/>
      <c r="D169" s="5" t="s">
        <v>371</v>
      </c>
      <c r="E169" s="5" t="s">
        <v>372</v>
      </c>
      <c r="F169" s="6">
        <v>0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-369.65</v>
      </c>
      <c r="N169" s="6">
        <v>0</v>
      </c>
      <c r="O169" s="6">
        <v>0</v>
      </c>
      <c r="P169" s="6">
        <v>0</v>
      </c>
      <c r="Q169" s="6">
        <v>0</v>
      </c>
      <c r="R169" s="7">
        <v>-369.65</v>
      </c>
    </row>
    <row r="170" spans="1:18" ht="22.5" x14ac:dyDescent="0.25">
      <c r="A170" s="61"/>
      <c r="B170" s="61"/>
      <c r="C170" s="63"/>
      <c r="D170" s="5" t="s">
        <v>373</v>
      </c>
      <c r="E170" s="5" t="s">
        <v>374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7">
        <v>0</v>
      </c>
    </row>
    <row r="171" spans="1:18" ht="22.5" x14ac:dyDescent="0.25">
      <c r="A171" s="61"/>
      <c r="B171" s="61"/>
      <c r="C171" s="63"/>
      <c r="D171" s="5" t="s">
        <v>375</v>
      </c>
      <c r="E171" s="5" t="s">
        <v>376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7">
        <v>0</v>
      </c>
    </row>
    <row r="172" spans="1:18" ht="22.5" x14ac:dyDescent="0.25">
      <c r="A172" s="61"/>
      <c r="B172" s="61"/>
      <c r="C172" s="63"/>
      <c r="D172" s="5" t="s">
        <v>377</v>
      </c>
      <c r="E172" s="5" t="s">
        <v>378</v>
      </c>
      <c r="F172" s="6">
        <v>0</v>
      </c>
      <c r="G172" s="6">
        <v>0</v>
      </c>
      <c r="H172" s="6">
        <v>0</v>
      </c>
      <c r="I172" s="6">
        <v>0</v>
      </c>
      <c r="J172" s="6">
        <v>0</v>
      </c>
      <c r="K172" s="6">
        <v>0</v>
      </c>
      <c r="L172" s="6">
        <v>0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7">
        <v>0</v>
      </c>
    </row>
    <row r="173" spans="1:18" ht="22.5" x14ac:dyDescent="0.25">
      <c r="A173" s="61"/>
      <c r="B173" s="61"/>
      <c r="C173" s="62" t="s">
        <v>27</v>
      </c>
      <c r="D173" s="5" t="s">
        <v>379</v>
      </c>
      <c r="E173" s="5" t="s">
        <v>380</v>
      </c>
      <c r="F173" s="6">
        <v>0</v>
      </c>
      <c r="G173" s="6">
        <v>0</v>
      </c>
      <c r="H173" s="6">
        <v>0</v>
      </c>
      <c r="I173" s="6">
        <v>0</v>
      </c>
      <c r="J173" s="6">
        <v>0</v>
      </c>
      <c r="K173" s="6">
        <v>0</v>
      </c>
      <c r="L173" s="6">
        <v>0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7">
        <v>0</v>
      </c>
    </row>
    <row r="174" spans="1:18" ht="22.5" x14ac:dyDescent="0.25">
      <c r="A174" s="61"/>
      <c r="B174" s="61"/>
      <c r="C174" s="63"/>
      <c r="D174" s="5" t="s">
        <v>381</v>
      </c>
      <c r="E174" s="5" t="s">
        <v>382</v>
      </c>
      <c r="F174" s="6">
        <v>625.23</v>
      </c>
      <c r="G174" s="6">
        <v>596.04</v>
      </c>
      <c r="H174" s="6">
        <v>793.34</v>
      </c>
      <c r="I174" s="6">
        <v>619.02</v>
      </c>
      <c r="J174" s="6">
        <v>546.22</v>
      </c>
      <c r="K174" s="6">
        <v>827.93</v>
      </c>
      <c r="L174" s="6">
        <v>584.21</v>
      </c>
      <c r="M174" s="6">
        <v>589.28</v>
      </c>
      <c r="N174" s="6">
        <v>-27.3</v>
      </c>
      <c r="O174" s="6">
        <v>357.09</v>
      </c>
      <c r="P174" s="6">
        <v>1168.1099999999999</v>
      </c>
      <c r="Q174" s="6">
        <v>839.06</v>
      </c>
      <c r="R174" s="7">
        <v>7518.23</v>
      </c>
    </row>
    <row r="175" spans="1:18" ht="22.5" x14ac:dyDescent="0.25">
      <c r="A175" s="61"/>
      <c r="B175" s="61"/>
      <c r="C175" s="63"/>
      <c r="D175" s="5" t="s">
        <v>383</v>
      </c>
      <c r="E175" s="5" t="s">
        <v>384</v>
      </c>
      <c r="F175" s="6">
        <v>722.18</v>
      </c>
      <c r="G175" s="6">
        <v>812.47</v>
      </c>
      <c r="H175" s="6">
        <v>851.73</v>
      </c>
      <c r="I175" s="6">
        <v>622.89</v>
      </c>
      <c r="J175" s="6">
        <v>657.17</v>
      </c>
      <c r="K175" s="6">
        <v>1460.01</v>
      </c>
      <c r="L175" s="6">
        <v>435.17</v>
      </c>
      <c r="M175" s="6">
        <v>806.32</v>
      </c>
      <c r="N175" s="6">
        <v>-932.94</v>
      </c>
      <c r="O175" s="6">
        <v>491.41</v>
      </c>
      <c r="P175" s="6">
        <v>1308.67</v>
      </c>
      <c r="Q175" s="6">
        <v>2193.09</v>
      </c>
      <c r="R175" s="7">
        <v>9428.17</v>
      </c>
    </row>
    <row r="176" spans="1:18" ht="33.75" x14ac:dyDescent="0.25">
      <c r="A176" s="61"/>
      <c r="B176" s="61"/>
      <c r="C176" s="63"/>
      <c r="D176" s="5" t="s">
        <v>385</v>
      </c>
      <c r="E176" s="5" t="s">
        <v>386</v>
      </c>
      <c r="F176" s="6">
        <v>50.29</v>
      </c>
      <c r="G176" s="6">
        <v>37.44</v>
      </c>
      <c r="H176" s="6">
        <v>0</v>
      </c>
      <c r="I176" s="6">
        <v>0</v>
      </c>
      <c r="J176" s="6">
        <v>254.21</v>
      </c>
      <c r="K176" s="6">
        <v>-64.069999999999993</v>
      </c>
      <c r="L176" s="6">
        <v>60.35</v>
      </c>
      <c r="M176" s="6">
        <v>30.17</v>
      </c>
      <c r="N176" s="6">
        <v>27.77</v>
      </c>
      <c r="O176" s="6">
        <v>0</v>
      </c>
      <c r="P176" s="6">
        <v>0</v>
      </c>
      <c r="Q176" s="6">
        <v>-27.93</v>
      </c>
      <c r="R176" s="7">
        <v>368.23</v>
      </c>
    </row>
    <row r="177" spans="1:18" ht="22.5" x14ac:dyDescent="0.25">
      <c r="A177" s="61"/>
      <c r="B177" s="61"/>
      <c r="C177" s="63"/>
      <c r="D177" s="5" t="s">
        <v>387</v>
      </c>
      <c r="E177" s="5" t="s">
        <v>388</v>
      </c>
      <c r="F177" s="6">
        <v>3677.47</v>
      </c>
      <c r="G177" s="6">
        <v>5652.27</v>
      </c>
      <c r="H177" s="6">
        <v>4263.59</v>
      </c>
      <c r="I177" s="6">
        <v>3610.46</v>
      </c>
      <c r="J177" s="6">
        <v>2662.2</v>
      </c>
      <c r="K177" s="6">
        <v>1531.64</v>
      </c>
      <c r="L177" s="6">
        <v>2475.96</v>
      </c>
      <c r="M177" s="6">
        <v>3408.7</v>
      </c>
      <c r="N177" s="6">
        <v>4253.18</v>
      </c>
      <c r="O177" s="6">
        <v>2666.48</v>
      </c>
      <c r="P177" s="6">
        <v>5487.06</v>
      </c>
      <c r="Q177" s="6">
        <v>951.38</v>
      </c>
      <c r="R177" s="7">
        <v>40640.39</v>
      </c>
    </row>
    <row r="178" spans="1:18" ht="22.5" x14ac:dyDescent="0.25">
      <c r="A178" s="61"/>
      <c r="B178" s="61"/>
      <c r="C178" s="63"/>
      <c r="D178" s="5" t="s">
        <v>389</v>
      </c>
      <c r="E178" s="5" t="s">
        <v>390</v>
      </c>
      <c r="F178" s="6">
        <v>1342.7</v>
      </c>
      <c r="G178" s="6">
        <v>1192.82</v>
      </c>
      <c r="H178" s="6">
        <v>1519.53</v>
      </c>
      <c r="I178" s="6">
        <v>993.4</v>
      </c>
      <c r="J178" s="6">
        <v>2023.83</v>
      </c>
      <c r="K178" s="6">
        <v>3530.2</v>
      </c>
      <c r="L178" s="6">
        <v>1248.83</v>
      </c>
      <c r="M178" s="6">
        <v>1254.27</v>
      </c>
      <c r="N178" s="6">
        <v>-2589.31</v>
      </c>
      <c r="O178" s="6">
        <v>413.78</v>
      </c>
      <c r="P178" s="6">
        <v>1254.05</v>
      </c>
      <c r="Q178" s="6">
        <v>2203.44</v>
      </c>
      <c r="R178" s="7">
        <v>14387.54</v>
      </c>
    </row>
    <row r="179" spans="1:18" ht="22.5" x14ac:dyDescent="0.25">
      <c r="A179" s="61"/>
      <c r="B179" s="61"/>
      <c r="C179" s="63"/>
      <c r="D179" s="5" t="s">
        <v>391</v>
      </c>
      <c r="E179" s="5" t="s">
        <v>392</v>
      </c>
      <c r="F179" s="6">
        <v>3014.88</v>
      </c>
      <c r="G179" s="6">
        <v>6232.01</v>
      </c>
      <c r="H179" s="6">
        <v>5784.86</v>
      </c>
      <c r="I179" s="6">
        <v>5090.6899999999996</v>
      </c>
      <c r="J179" s="6">
        <v>3753.18</v>
      </c>
      <c r="K179" s="6">
        <v>-4349.24</v>
      </c>
      <c r="L179" s="6">
        <v>2748.49</v>
      </c>
      <c r="M179" s="6">
        <v>2097.5</v>
      </c>
      <c r="N179" s="6">
        <v>9950.34</v>
      </c>
      <c r="O179" s="6">
        <v>2410.59</v>
      </c>
      <c r="P179" s="6">
        <v>4481.4799999999996</v>
      </c>
      <c r="Q179" s="6">
        <v>-2662.85</v>
      </c>
      <c r="R179" s="7">
        <v>38551.93</v>
      </c>
    </row>
    <row r="180" spans="1:18" ht="22.5" x14ac:dyDescent="0.25">
      <c r="A180" s="61"/>
      <c r="B180" s="61"/>
      <c r="C180" s="63"/>
      <c r="D180" s="5" t="s">
        <v>393</v>
      </c>
      <c r="E180" s="5" t="s">
        <v>394</v>
      </c>
      <c r="F180" s="6">
        <v>9004.07</v>
      </c>
      <c r="G180" s="6">
        <v>9300.9500000000007</v>
      </c>
      <c r="H180" s="6">
        <v>10778.74</v>
      </c>
      <c r="I180" s="6">
        <v>9162.9</v>
      </c>
      <c r="J180" s="6">
        <v>7039.45</v>
      </c>
      <c r="K180" s="6">
        <v>5843.53</v>
      </c>
      <c r="L180" s="6">
        <v>7092.22</v>
      </c>
      <c r="M180" s="6">
        <v>7320.53</v>
      </c>
      <c r="N180" s="6">
        <v>4643.58</v>
      </c>
      <c r="O180" s="6">
        <v>6847.97</v>
      </c>
      <c r="P180" s="6">
        <v>13388.42</v>
      </c>
      <c r="Q180" s="6">
        <v>10585.99</v>
      </c>
      <c r="R180" s="7">
        <v>101008.35</v>
      </c>
    </row>
    <row r="181" spans="1:18" ht="22.5" x14ac:dyDescent="0.25">
      <c r="A181" s="61"/>
      <c r="B181" s="61"/>
      <c r="C181" s="62" t="s">
        <v>395</v>
      </c>
      <c r="D181" s="5" t="s">
        <v>396</v>
      </c>
      <c r="E181" s="5" t="s">
        <v>397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7">
        <v>0</v>
      </c>
    </row>
    <row r="182" spans="1:18" ht="22.5" x14ac:dyDescent="0.25">
      <c r="A182" s="61"/>
      <c r="B182" s="61"/>
      <c r="C182" s="63"/>
      <c r="D182" s="5" t="s">
        <v>398</v>
      </c>
      <c r="E182" s="5" t="s">
        <v>399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7">
        <v>0</v>
      </c>
    </row>
    <row r="183" spans="1:18" ht="22.5" x14ac:dyDescent="0.25">
      <c r="A183" s="61"/>
      <c r="B183" s="61"/>
      <c r="C183" s="63"/>
      <c r="D183" s="5" t="s">
        <v>400</v>
      </c>
      <c r="E183" s="5" t="s">
        <v>401</v>
      </c>
      <c r="F183" s="6">
        <v>0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7">
        <v>0</v>
      </c>
    </row>
    <row r="184" spans="1:18" ht="22.5" x14ac:dyDescent="0.25">
      <c r="A184" s="61"/>
      <c r="B184" s="61"/>
      <c r="C184" s="63"/>
      <c r="D184" s="5" t="s">
        <v>402</v>
      </c>
      <c r="E184" s="5" t="s">
        <v>403</v>
      </c>
      <c r="F184" s="6">
        <v>0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7">
        <v>0</v>
      </c>
    </row>
    <row r="185" spans="1:18" ht="22.5" x14ac:dyDescent="0.25">
      <c r="A185" s="61"/>
      <c r="B185" s="61"/>
      <c r="C185" s="63"/>
      <c r="D185" s="5" t="s">
        <v>404</v>
      </c>
      <c r="E185" s="5" t="s">
        <v>405</v>
      </c>
      <c r="F185" s="6">
        <v>0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7">
        <v>0</v>
      </c>
    </row>
    <row r="186" spans="1:18" ht="22.5" x14ac:dyDescent="0.25">
      <c r="A186" s="61"/>
      <c r="B186" s="61"/>
      <c r="C186" s="63"/>
      <c r="D186" s="5" t="s">
        <v>406</v>
      </c>
      <c r="E186" s="5" t="s">
        <v>407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7">
        <v>0</v>
      </c>
    </row>
    <row r="187" spans="1:18" ht="22.5" x14ac:dyDescent="0.25">
      <c r="A187" s="61"/>
      <c r="B187" s="61"/>
      <c r="C187" s="63"/>
      <c r="D187" s="5" t="s">
        <v>408</v>
      </c>
      <c r="E187" s="5" t="s">
        <v>409</v>
      </c>
      <c r="F187" s="6">
        <v>0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6">
        <v>0</v>
      </c>
      <c r="P187" s="6">
        <v>0</v>
      </c>
      <c r="Q187" s="6">
        <v>0</v>
      </c>
      <c r="R187" s="7">
        <v>0</v>
      </c>
    </row>
    <row r="188" spans="1:18" x14ac:dyDescent="0.25">
      <c r="A188" s="61"/>
      <c r="B188" s="61"/>
      <c r="C188" s="8" t="s">
        <v>32</v>
      </c>
      <c r="D188" s="9"/>
      <c r="E188" s="9"/>
      <c r="F188" s="10">
        <v>18436.82</v>
      </c>
      <c r="G188" s="10">
        <v>23824</v>
      </c>
      <c r="H188" s="10">
        <v>23991.79</v>
      </c>
      <c r="I188" s="10">
        <v>20099.36</v>
      </c>
      <c r="J188" s="10">
        <v>16936.259999999998</v>
      </c>
      <c r="K188" s="10">
        <v>8780</v>
      </c>
      <c r="L188" s="10">
        <v>14645.23</v>
      </c>
      <c r="M188" s="10">
        <v>15176.25</v>
      </c>
      <c r="N188" s="10">
        <v>15325.32</v>
      </c>
      <c r="O188" s="10">
        <v>13187.32</v>
      </c>
      <c r="P188" s="10">
        <v>27087.79</v>
      </c>
      <c r="Q188" s="10">
        <v>14082.18</v>
      </c>
      <c r="R188" s="7">
        <v>211572.32</v>
      </c>
    </row>
    <row r="189" spans="1:18" x14ac:dyDescent="0.25">
      <c r="A189" s="61"/>
      <c r="B189" s="61"/>
      <c r="C189" s="11" t="s">
        <v>33</v>
      </c>
      <c r="D189" s="9"/>
      <c r="E189" s="9"/>
      <c r="F189" s="7">
        <v>14328.62</v>
      </c>
      <c r="G189" s="7">
        <v>21109.61</v>
      </c>
      <c r="H189" s="7">
        <v>20692.89</v>
      </c>
      <c r="I189" s="7">
        <v>17608.93</v>
      </c>
      <c r="J189" s="7">
        <v>13846.17</v>
      </c>
      <c r="K189" s="7">
        <v>13633.3</v>
      </c>
      <c r="L189" s="7">
        <v>11543.95</v>
      </c>
      <c r="M189" s="7">
        <v>10443.15</v>
      </c>
      <c r="N189" s="7">
        <v>8498.6200000000008</v>
      </c>
      <c r="O189" s="7">
        <v>10651.64</v>
      </c>
      <c r="P189" s="7">
        <v>30678.54</v>
      </c>
      <c r="Q189" s="7">
        <v>32193.119999999999</v>
      </c>
      <c r="R189" s="7">
        <v>205228.54</v>
      </c>
    </row>
    <row r="190" spans="1:18" ht="22.5" x14ac:dyDescent="0.25">
      <c r="A190" s="61"/>
      <c r="B190" s="61"/>
      <c r="C190" s="4" t="s">
        <v>39</v>
      </c>
      <c r="D190" s="5" t="s">
        <v>410</v>
      </c>
      <c r="E190" s="5" t="s">
        <v>411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7">
        <v>0</v>
      </c>
    </row>
    <row r="191" spans="1:18" ht="33.75" x14ac:dyDescent="0.25">
      <c r="A191" s="61"/>
      <c r="B191" s="61"/>
      <c r="C191" s="4" t="s">
        <v>117</v>
      </c>
      <c r="D191" s="5" t="s">
        <v>412</v>
      </c>
      <c r="E191" s="5" t="s">
        <v>413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7">
        <v>0</v>
      </c>
    </row>
    <row r="192" spans="1:18" ht="22.5" x14ac:dyDescent="0.25">
      <c r="A192" s="61"/>
      <c r="B192" s="61"/>
      <c r="C192" s="62" t="s">
        <v>126</v>
      </c>
      <c r="D192" s="5" t="s">
        <v>414</v>
      </c>
      <c r="E192" s="5" t="s">
        <v>415</v>
      </c>
      <c r="F192" s="6">
        <v>0</v>
      </c>
      <c r="G192" s="6">
        <v>0</v>
      </c>
      <c r="H192" s="6">
        <v>0</v>
      </c>
      <c r="I192" s="6">
        <v>0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s="6">
        <v>0</v>
      </c>
      <c r="R192" s="7">
        <v>0</v>
      </c>
    </row>
    <row r="193" spans="1:18" ht="22.5" x14ac:dyDescent="0.25">
      <c r="A193" s="61"/>
      <c r="B193" s="61"/>
      <c r="C193" s="63"/>
      <c r="D193" s="5" t="s">
        <v>416</v>
      </c>
      <c r="E193" s="5" t="s">
        <v>417</v>
      </c>
      <c r="F193" s="6">
        <v>0</v>
      </c>
      <c r="G193" s="6">
        <v>0</v>
      </c>
      <c r="H193" s="6">
        <v>0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6">
        <v>0</v>
      </c>
      <c r="R193" s="7">
        <v>0</v>
      </c>
    </row>
    <row r="194" spans="1:18" x14ac:dyDescent="0.25">
      <c r="A194" s="61"/>
      <c r="B194" s="61"/>
      <c r="C194" s="8" t="s">
        <v>135</v>
      </c>
      <c r="D194" s="9"/>
      <c r="E194" s="9"/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7">
        <v>0</v>
      </c>
    </row>
    <row r="195" spans="1:18" ht="33.75" x14ac:dyDescent="0.25">
      <c r="A195" s="61"/>
      <c r="B195" s="61"/>
      <c r="C195" s="62" t="s">
        <v>154</v>
      </c>
      <c r="D195" s="5" t="s">
        <v>418</v>
      </c>
      <c r="E195" s="5" t="s">
        <v>419</v>
      </c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6">
        <v>120.35</v>
      </c>
      <c r="R195" s="7">
        <v>120.35</v>
      </c>
    </row>
    <row r="196" spans="1:18" ht="33.75" x14ac:dyDescent="0.25">
      <c r="A196" s="61"/>
      <c r="B196" s="61"/>
      <c r="C196" s="63"/>
      <c r="D196" s="5" t="s">
        <v>420</v>
      </c>
      <c r="E196" s="5" t="s">
        <v>421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7">
        <v>0</v>
      </c>
    </row>
    <row r="197" spans="1:18" ht="33.75" x14ac:dyDescent="0.25">
      <c r="A197" s="61"/>
      <c r="B197" s="61"/>
      <c r="C197" s="63"/>
      <c r="D197" s="5" t="s">
        <v>422</v>
      </c>
      <c r="E197" s="5" t="s">
        <v>423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7">
        <v>0</v>
      </c>
    </row>
    <row r="198" spans="1:18" ht="22.5" x14ac:dyDescent="0.25">
      <c r="A198" s="61"/>
      <c r="B198" s="61"/>
      <c r="C198" s="63"/>
      <c r="D198" s="5" t="s">
        <v>424</v>
      </c>
      <c r="E198" s="5" t="s">
        <v>425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7">
        <v>0</v>
      </c>
    </row>
    <row r="199" spans="1:18" ht="22.5" x14ac:dyDescent="0.25">
      <c r="A199" s="61"/>
      <c r="B199" s="61"/>
      <c r="C199" s="63"/>
      <c r="D199" s="5" t="s">
        <v>426</v>
      </c>
      <c r="E199" s="5" t="s">
        <v>427</v>
      </c>
      <c r="F199" s="6">
        <v>0</v>
      </c>
      <c r="G199" s="6">
        <v>0</v>
      </c>
      <c r="H199" s="6">
        <v>0</v>
      </c>
      <c r="I199" s="6">
        <v>0</v>
      </c>
      <c r="J199" s="6">
        <v>82.56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  <c r="R199" s="7">
        <v>82.56</v>
      </c>
    </row>
    <row r="200" spans="1:18" ht="22.5" x14ac:dyDescent="0.25">
      <c r="A200" s="61"/>
      <c r="B200" s="61"/>
      <c r="C200" s="63"/>
      <c r="D200" s="5" t="s">
        <v>428</v>
      </c>
      <c r="E200" s="5" t="s">
        <v>429</v>
      </c>
      <c r="F200" s="6">
        <v>0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6">
        <v>0</v>
      </c>
      <c r="R200" s="7">
        <v>0</v>
      </c>
    </row>
    <row r="201" spans="1:18" ht="22.5" x14ac:dyDescent="0.25">
      <c r="A201" s="61"/>
      <c r="B201" s="61"/>
      <c r="C201" s="62" t="s">
        <v>239</v>
      </c>
      <c r="D201" s="5" t="s">
        <v>430</v>
      </c>
      <c r="E201" s="5" t="s">
        <v>431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7">
        <v>0</v>
      </c>
    </row>
    <row r="202" spans="1:18" ht="22.5" x14ac:dyDescent="0.25">
      <c r="A202" s="61"/>
      <c r="B202" s="61"/>
      <c r="C202" s="63"/>
      <c r="D202" s="5" t="s">
        <v>432</v>
      </c>
      <c r="E202" s="5" t="s">
        <v>433</v>
      </c>
      <c r="F202" s="6">
        <v>14.95</v>
      </c>
      <c r="G202" s="6">
        <v>14.95</v>
      </c>
      <c r="H202" s="6">
        <v>14.95</v>
      </c>
      <c r="I202" s="6">
        <v>14.95</v>
      </c>
      <c r="J202" s="6">
        <v>14.95</v>
      </c>
      <c r="K202" s="6">
        <v>14.95</v>
      </c>
      <c r="L202" s="6">
        <v>14.95</v>
      </c>
      <c r="M202" s="6">
        <v>14.95</v>
      </c>
      <c r="N202" s="6">
        <v>14.95</v>
      </c>
      <c r="O202" s="6">
        <v>14.95</v>
      </c>
      <c r="P202" s="6">
        <v>14.95</v>
      </c>
      <c r="Q202" s="6">
        <v>14.95</v>
      </c>
      <c r="R202" s="7">
        <v>179.4</v>
      </c>
    </row>
    <row r="203" spans="1:18" ht="22.5" x14ac:dyDescent="0.25">
      <c r="A203" s="61"/>
      <c r="B203" s="61"/>
      <c r="C203" s="4" t="s">
        <v>253</v>
      </c>
      <c r="D203" s="5" t="s">
        <v>434</v>
      </c>
      <c r="E203" s="5" t="s">
        <v>435</v>
      </c>
      <c r="F203" s="6">
        <v>-46.67</v>
      </c>
      <c r="G203" s="6">
        <v>-491.17</v>
      </c>
      <c r="H203" s="6">
        <v>439.71</v>
      </c>
      <c r="I203" s="6">
        <v>262.08</v>
      </c>
      <c r="J203" s="6">
        <v>-414.55</v>
      </c>
      <c r="K203" s="6">
        <v>395.63</v>
      </c>
      <c r="L203" s="6">
        <v>535.9</v>
      </c>
      <c r="M203" s="6">
        <v>-69.290000000000006</v>
      </c>
      <c r="N203" s="6">
        <v>-1480.76</v>
      </c>
      <c r="O203" s="6">
        <v>-96.58</v>
      </c>
      <c r="P203" s="6">
        <v>-879.15</v>
      </c>
      <c r="Q203" s="6">
        <v>207.96</v>
      </c>
      <c r="R203" s="7">
        <v>-1636.89</v>
      </c>
    </row>
    <row r="204" spans="1:18" ht="22.5" x14ac:dyDescent="0.25">
      <c r="A204" s="61"/>
      <c r="B204" s="61"/>
      <c r="C204" s="62" t="s">
        <v>269</v>
      </c>
      <c r="D204" s="5" t="s">
        <v>436</v>
      </c>
      <c r="E204" s="5" t="s">
        <v>437</v>
      </c>
      <c r="F204" s="6">
        <v>0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  <c r="R204" s="7">
        <v>0</v>
      </c>
    </row>
    <row r="205" spans="1:18" ht="22.5" x14ac:dyDescent="0.25">
      <c r="A205" s="61"/>
      <c r="B205" s="61"/>
      <c r="C205" s="63"/>
      <c r="D205" s="5" t="s">
        <v>438</v>
      </c>
      <c r="E205" s="5" t="s">
        <v>439</v>
      </c>
      <c r="F205" s="6">
        <v>0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7">
        <v>0</v>
      </c>
    </row>
    <row r="206" spans="1:18" ht="33.75" x14ac:dyDescent="0.25">
      <c r="A206" s="61"/>
      <c r="B206" s="61"/>
      <c r="C206" s="63"/>
      <c r="D206" s="5" t="s">
        <v>440</v>
      </c>
      <c r="E206" s="5" t="s">
        <v>441</v>
      </c>
      <c r="F206" s="6">
        <v>1502.46</v>
      </c>
      <c r="G206" s="6">
        <v>0</v>
      </c>
      <c r="H206" s="6">
        <v>0</v>
      </c>
      <c r="I206" s="6">
        <v>0</v>
      </c>
      <c r="J206" s="6">
        <v>377.97</v>
      </c>
      <c r="K206" s="6">
        <v>0</v>
      </c>
      <c r="L206" s="6">
        <v>450</v>
      </c>
      <c r="M206" s="6">
        <v>3892.27</v>
      </c>
      <c r="N206" s="6">
        <v>0</v>
      </c>
      <c r="O206" s="6">
        <v>1672.09</v>
      </c>
      <c r="P206" s="6">
        <v>289.91000000000003</v>
      </c>
      <c r="Q206" s="6">
        <v>285</v>
      </c>
      <c r="R206" s="7">
        <v>8469.7000000000007</v>
      </c>
    </row>
    <row r="207" spans="1:18" ht="33.75" x14ac:dyDescent="0.25">
      <c r="A207" s="61"/>
      <c r="B207" s="61"/>
      <c r="C207" s="63"/>
      <c r="D207" s="5" t="s">
        <v>442</v>
      </c>
      <c r="E207" s="5" t="s">
        <v>443</v>
      </c>
      <c r="F207" s="6">
        <v>0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6">
        <v>0</v>
      </c>
      <c r="P207" s="6">
        <v>0</v>
      </c>
      <c r="Q207" s="6">
        <v>0</v>
      </c>
      <c r="R207" s="7">
        <v>0</v>
      </c>
    </row>
    <row r="208" spans="1:18" ht="22.5" x14ac:dyDescent="0.25">
      <c r="A208" s="61"/>
      <c r="B208" s="61"/>
      <c r="C208" s="62" t="s">
        <v>288</v>
      </c>
      <c r="D208" s="5" t="s">
        <v>444</v>
      </c>
      <c r="E208" s="5" t="s">
        <v>445</v>
      </c>
      <c r="F208" s="6">
        <v>0</v>
      </c>
      <c r="G208" s="6">
        <v>0</v>
      </c>
      <c r="H208" s="6">
        <v>0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6">
        <v>0</v>
      </c>
      <c r="R208" s="7">
        <v>0</v>
      </c>
    </row>
    <row r="209" spans="1:18" ht="22.5" x14ac:dyDescent="0.25">
      <c r="A209" s="61"/>
      <c r="B209" s="61"/>
      <c r="C209" s="63"/>
      <c r="D209" s="5" t="s">
        <v>446</v>
      </c>
      <c r="E209" s="5" t="s">
        <v>447</v>
      </c>
      <c r="F209" s="6">
        <v>0</v>
      </c>
      <c r="G209" s="6">
        <v>0</v>
      </c>
      <c r="H209" s="6">
        <v>0</v>
      </c>
      <c r="I209" s="6">
        <v>89.85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0</v>
      </c>
      <c r="R209" s="7">
        <v>89.85</v>
      </c>
    </row>
    <row r="210" spans="1:18" ht="22.5" x14ac:dyDescent="0.25">
      <c r="A210" s="61"/>
      <c r="B210" s="61"/>
      <c r="C210" s="62" t="s">
        <v>293</v>
      </c>
      <c r="D210" s="5" t="s">
        <v>448</v>
      </c>
      <c r="E210" s="5" t="s">
        <v>449</v>
      </c>
      <c r="F210" s="12"/>
      <c r="G210" s="6">
        <v>139.75</v>
      </c>
      <c r="H210" s="6">
        <v>0</v>
      </c>
      <c r="I210" s="6">
        <v>0</v>
      </c>
      <c r="J210" s="6">
        <v>144.72999999999999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7">
        <v>284.48</v>
      </c>
    </row>
    <row r="211" spans="1:18" ht="22.5" x14ac:dyDescent="0.25">
      <c r="A211" s="61"/>
      <c r="B211" s="61"/>
      <c r="C211" s="63"/>
      <c r="D211" s="5" t="s">
        <v>450</v>
      </c>
      <c r="E211" s="5" t="s">
        <v>451</v>
      </c>
      <c r="F211" s="6">
        <v>139.75</v>
      </c>
      <c r="G211" s="6">
        <v>129.99</v>
      </c>
      <c r="H211" s="6">
        <v>36</v>
      </c>
      <c r="I211" s="6">
        <v>0</v>
      </c>
      <c r="J211" s="6">
        <v>676</v>
      </c>
      <c r="K211" s="6">
        <v>126.39</v>
      </c>
      <c r="L211" s="6">
        <v>0</v>
      </c>
      <c r="M211" s="6">
        <v>0</v>
      </c>
      <c r="N211" s="6">
        <v>514.85</v>
      </c>
      <c r="O211" s="6">
        <v>229.56</v>
      </c>
      <c r="P211" s="6">
        <v>0</v>
      </c>
      <c r="Q211" s="6">
        <v>17.940000000000001</v>
      </c>
      <c r="R211" s="7">
        <v>1870.48</v>
      </c>
    </row>
    <row r="212" spans="1:18" ht="22.5" x14ac:dyDescent="0.25">
      <c r="A212" s="61"/>
      <c r="B212" s="61"/>
      <c r="C212" s="63"/>
      <c r="D212" s="5" t="s">
        <v>452</v>
      </c>
      <c r="E212" s="5" t="s">
        <v>453</v>
      </c>
      <c r="F212" s="6">
        <v>0</v>
      </c>
      <c r="G212" s="6">
        <v>36</v>
      </c>
      <c r="H212" s="6">
        <v>144</v>
      </c>
      <c r="I212" s="6">
        <v>0</v>
      </c>
      <c r="J212" s="6">
        <v>0</v>
      </c>
      <c r="K212" s="6">
        <v>0</v>
      </c>
      <c r="L212" s="6">
        <v>53.94</v>
      </c>
      <c r="M212" s="6">
        <v>0</v>
      </c>
      <c r="N212" s="6">
        <v>0</v>
      </c>
      <c r="O212" s="6">
        <v>400.46</v>
      </c>
      <c r="P212" s="6">
        <v>15</v>
      </c>
      <c r="Q212" s="6">
        <v>0</v>
      </c>
      <c r="R212" s="7">
        <v>649.4</v>
      </c>
    </row>
    <row r="213" spans="1:18" ht="22.5" x14ac:dyDescent="0.25">
      <c r="A213" s="61"/>
      <c r="B213" s="61"/>
      <c r="C213" s="63"/>
      <c r="D213" s="5" t="s">
        <v>454</v>
      </c>
      <c r="E213" s="5" t="s">
        <v>455</v>
      </c>
      <c r="F213" s="6">
        <v>0</v>
      </c>
      <c r="G213" s="6">
        <v>0</v>
      </c>
      <c r="H213" s="6">
        <v>0</v>
      </c>
      <c r="I213" s="6">
        <v>0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6">
        <v>0</v>
      </c>
      <c r="R213" s="7">
        <v>0</v>
      </c>
    </row>
    <row r="214" spans="1:18" ht="22.5" x14ac:dyDescent="0.25">
      <c r="A214" s="61"/>
      <c r="B214" s="61"/>
      <c r="C214" s="63"/>
      <c r="D214" s="5" t="s">
        <v>456</v>
      </c>
      <c r="E214" s="5" t="s">
        <v>457</v>
      </c>
      <c r="F214" s="6">
        <v>0</v>
      </c>
      <c r="G214" s="6">
        <v>0</v>
      </c>
      <c r="H214" s="6">
        <v>250.5</v>
      </c>
      <c r="I214" s="6">
        <v>0</v>
      </c>
      <c r="J214" s="6">
        <v>0</v>
      </c>
      <c r="K214" s="6">
        <v>60</v>
      </c>
      <c r="L214" s="6">
        <v>0</v>
      </c>
      <c r="M214" s="6">
        <v>228</v>
      </c>
      <c r="N214" s="6">
        <v>0</v>
      </c>
      <c r="O214" s="6">
        <v>143.88999999999999</v>
      </c>
      <c r="P214" s="6">
        <v>0</v>
      </c>
      <c r="Q214" s="6">
        <v>131.19</v>
      </c>
      <c r="R214" s="7">
        <v>813.58</v>
      </c>
    </row>
    <row r="215" spans="1:18" ht="33.75" x14ac:dyDescent="0.25">
      <c r="A215" s="61"/>
      <c r="B215" s="61"/>
      <c r="C215" s="63"/>
      <c r="D215" s="5" t="s">
        <v>458</v>
      </c>
      <c r="E215" s="5" t="s">
        <v>459</v>
      </c>
      <c r="F215" s="6">
        <v>0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0</v>
      </c>
      <c r="R215" s="7">
        <v>0</v>
      </c>
    </row>
    <row r="216" spans="1:18" ht="22.5" x14ac:dyDescent="0.25">
      <c r="A216" s="61"/>
      <c r="B216" s="61"/>
      <c r="C216" s="63"/>
      <c r="D216" s="5" t="s">
        <v>460</v>
      </c>
      <c r="E216" s="5" t="s">
        <v>461</v>
      </c>
      <c r="F216" s="6">
        <v>627.44000000000005</v>
      </c>
      <c r="G216" s="6">
        <v>653.03</v>
      </c>
      <c r="H216" s="6">
        <v>1386.86</v>
      </c>
      <c r="I216" s="6">
        <v>916.24</v>
      </c>
      <c r="J216" s="6">
        <v>379.36</v>
      </c>
      <c r="K216" s="6">
        <v>1772.58</v>
      </c>
      <c r="L216" s="6">
        <v>583.12</v>
      </c>
      <c r="M216" s="6">
        <v>1769.66</v>
      </c>
      <c r="N216" s="6">
        <v>218.89</v>
      </c>
      <c r="O216" s="6">
        <v>743.12</v>
      </c>
      <c r="P216" s="6">
        <v>995.46</v>
      </c>
      <c r="Q216" s="6">
        <v>1591.25</v>
      </c>
      <c r="R216" s="7">
        <v>11637.01</v>
      </c>
    </row>
    <row r="217" spans="1:18" ht="22.5" x14ac:dyDescent="0.25">
      <c r="A217" s="61"/>
      <c r="B217" s="61"/>
      <c r="C217" s="63"/>
      <c r="D217" s="5" t="s">
        <v>462</v>
      </c>
      <c r="E217" s="5" t="s">
        <v>463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313.91000000000003</v>
      </c>
      <c r="Q217" s="6">
        <v>1153.4100000000001</v>
      </c>
      <c r="R217" s="7">
        <v>1467.32</v>
      </c>
    </row>
    <row r="218" spans="1:18" ht="22.5" x14ac:dyDescent="0.25">
      <c r="A218" s="61"/>
      <c r="B218" s="61"/>
      <c r="C218" s="63"/>
      <c r="D218" s="5" t="s">
        <v>464</v>
      </c>
      <c r="E218" s="5" t="s">
        <v>465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7">
        <v>0</v>
      </c>
    </row>
    <row r="219" spans="1:18" ht="22.5" x14ac:dyDescent="0.25">
      <c r="A219" s="61"/>
      <c r="B219" s="61"/>
      <c r="C219" s="63"/>
      <c r="D219" s="5" t="s">
        <v>466</v>
      </c>
      <c r="E219" s="5" t="s">
        <v>467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0</v>
      </c>
      <c r="R219" s="7">
        <v>0</v>
      </c>
    </row>
    <row r="220" spans="1:18" ht="22.5" x14ac:dyDescent="0.25">
      <c r="A220" s="61"/>
      <c r="B220" s="61"/>
      <c r="C220" s="4" t="s">
        <v>333</v>
      </c>
      <c r="D220" s="5" t="s">
        <v>468</v>
      </c>
      <c r="E220" s="5" t="s">
        <v>469</v>
      </c>
      <c r="F220" s="6">
        <v>7393.76</v>
      </c>
      <c r="G220" s="6">
        <v>8273.23</v>
      </c>
      <c r="H220" s="6">
        <v>6198.37</v>
      </c>
      <c r="I220" s="6">
        <v>6141.46</v>
      </c>
      <c r="J220" s="6">
        <v>6145.12</v>
      </c>
      <c r="K220" s="6">
        <v>8023.99</v>
      </c>
      <c r="L220" s="6">
        <v>9310.91</v>
      </c>
      <c r="M220" s="6">
        <v>7735.32</v>
      </c>
      <c r="N220" s="6">
        <v>7987.33</v>
      </c>
      <c r="O220" s="6">
        <v>5887.27</v>
      </c>
      <c r="P220" s="6">
        <v>7395.71</v>
      </c>
      <c r="Q220" s="6">
        <v>7088.32</v>
      </c>
      <c r="R220" s="7">
        <v>87580.79</v>
      </c>
    </row>
    <row r="221" spans="1:18" ht="22.5" x14ac:dyDescent="0.25">
      <c r="A221" s="61"/>
      <c r="B221" s="61"/>
      <c r="C221" s="62" t="s">
        <v>336</v>
      </c>
      <c r="D221" s="5" t="s">
        <v>470</v>
      </c>
      <c r="E221" s="5" t="s">
        <v>471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7">
        <v>0</v>
      </c>
    </row>
    <row r="222" spans="1:18" ht="22.5" x14ac:dyDescent="0.25">
      <c r="A222" s="61"/>
      <c r="B222" s="61"/>
      <c r="C222" s="63"/>
      <c r="D222" s="5" t="s">
        <v>472</v>
      </c>
      <c r="E222" s="5" t="s">
        <v>473</v>
      </c>
      <c r="F222" s="6">
        <v>100.04</v>
      </c>
      <c r="G222" s="6">
        <v>0</v>
      </c>
      <c r="H222" s="6">
        <v>0</v>
      </c>
      <c r="I222" s="6">
        <v>0</v>
      </c>
      <c r="J222" s="6">
        <v>9.99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7">
        <v>110.03</v>
      </c>
    </row>
    <row r="223" spans="1:18" x14ac:dyDescent="0.25">
      <c r="A223" s="61"/>
      <c r="B223" s="61"/>
      <c r="C223" s="8" t="s">
        <v>344</v>
      </c>
      <c r="D223" s="9"/>
      <c r="E223" s="9"/>
      <c r="F223" s="10">
        <v>9731.73</v>
      </c>
      <c r="G223" s="10">
        <v>8755.7800000000007</v>
      </c>
      <c r="H223" s="10">
        <v>8470.39</v>
      </c>
      <c r="I223" s="10">
        <v>7424.58</v>
      </c>
      <c r="J223" s="10">
        <v>7416.13</v>
      </c>
      <c r="K223" s="10">
        <v>10393.540000000001</v>
      </c>
      <c r="L223" s="10">
        <v>10948.82</v>
      </c>
      <c r="M223" s="10">
        <v>13570.91</v>
      </c>
      <c r="N223" s="10">
        <v>7255.26</v>
      </c>
      <c r="O223" s="10">
        <v>8994.76</v>
      </c>
      <c r="P223" s="10">
        <v>8145.79</v>
      </c>
      <c r="Q223" s="10">
        <v>10610.37</v>
      </c>
      <c r="R223" s="7">
        <v>111718.06</v>
      </c>
    </row>
    <row r="224" spans="1:18" x14ac:dyDescent="0.25">
      <c r="A224" s="61"/>
      <c r="B224" s="61"/>
      <c r="C224" s="13" t="s">
        <v>345</v>
      </c>
      <c r="D224" s="9"/>
      <c r="E224" s="9"/>
      <c r="F224" s="14">
        <v>4596.8900000000003</v>
      </c>
      <c r="G224" s="14">
        <v>12353.83</v>
      </c>
      <c r="H224" s="14">
        <v>12222.5</v>
      </c>
      <c r="I224" s="14">
        <v>10184.35</v>
      </c>
      <c r="J224" s="14">
        <v>6430.04</v>
      </c>
      <c r="K224" s="14">
        <v>3239.76</v>
      </c>
      <c r="L224" s="14">
        <v>595.13</v>
      </c>
      <c r="M224" s="14">
        <v>-3127.76</v>
      </c>
      <c r="N224" s="14">
        <v>1243.3599999999999</v>
      </c>
      <c r="O224" s="14">
        <v>1656.88</v>
      </c>
      <c r="P224" s="14">
        <v>22532.75</v>
      </c>
      <c r="Q224" s="14">
        <v>21582.75</v>
      </c>
      <c r="R224" s="7">
        <v>93510.48</v>
      </c>
    </row>
    <row r="225" spans="1:18" ht="22.5" x14ac:dyDescent="0.25">
      <c r="A225" s="61"/>
      <c r="B225" s="60" t="s">
        <v>474</v>
      </c>
      <c r="C225" s="62" t="s">
        <v>16</v>
      </c>
      <c r="D225" s="5" t="s">
        <v>475</v>
      </c>
      <c r="E225" s="5" t="s">
        <v>476</v>
      </c>
      <c r="F225" s="6">
        <v>0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7">
        <v>0</v>
      </c>
    </row>
    <row r="226" spans="1:18" ht="22.5" x14ac:dyDescent="0.25">
      <c r="A226" s="61"/>
      <c r="B226" s="61"/>
      <c r="C226" s="63"/>
      <c r="D226" s="5" t="s">
        <v>477</v>
      </c>
      <c r="E226" s="5" t="s">
        <v>478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7">
        <v>0</v>
      </c>
    </row>
    <row r="227" spans="1:18" ht="22.5" x14ac:dyDescent="0.25">
      <c r="A227" s="61"/>
      <c r="B227" s="61"/>
      <c r="C227" s="63"/>
      <c r="D227" s="5" t="s">
        <v>479</v>
      </c>
      <c r="E227" s="5" t="s">
        <v>480</v>
      </c>
      <c r="F227" s="6">
        <v>0</v>
      </c>
      <c r="G227" s="6">
        <v>0</v>
      </c>
      <c r="H227" s="6">
        <v>0</v>
      </c>
      <c r="I227" s="6">
        <v>0</v>
      </c>
      <c r="J227" s="6">
        <v>0</v>
      </c>
      <c r="K227" s="6">
        <v>0</v>
      </c>
      <c r="L227" s="6">
        <v>0</v>
      </c>
      <c r="M227" s="6">
        <v>0</v>
      </c>
      <c r="N227" s="6">
        <v>0</v>
      </c>
      <c r="O227" s="6">
        <v>0</v>
      </c>
      <c r="P227" s="6">
        <v>0</v>
      </c>
      <c r="Q227" s="6">
        <v>0</v>
      </c>
      <c r="R227" s="7">
        <v>0</v>
      </c>
    </row>
    <row r="228" spans="1:18" ht="22.5" x14ac:dyDescent="0.25">
      <c r="A228" s="61"/>
      <c r="B228" s="61"/>
      <c r="C228" s="63"/>
      <c r="D228" s="5" t="s">
        <v>481</v>
      </c>
      <c r="E228" s="5" t="s">
        <v>482</v>
      </c>
      <c r="F228" s="6">
        <v>0</v>
      </c>
      <c r="G228" s="6">
        <v>0</v>
      </c>
      <c r="H228" s="6">
        <v>0</v>
      </c>
      <c r="I228" s="6">
        <v>0</v>
      </c>
      <c r="J228" s="6">
        <v>0</v>
      </c>
      <c r="K228" s="6">
        <v>0</v>
      </c>
      <c r="L228" s="6">
        <v>0</v>
      </c>
      <c r="M228" s="6">
        <v>0</v>
      </c>
      <c r="N228" s="6">
        <v>0</v>
      </c>
      <c r="O228" s="6">
        <v>0</v>
      </c>
      <c r="P228" s="6">
        <v>0</v>
      </c>
      <c r="Q228" s="6">
        <v>0</v>
      </c>
      <c r="R228" s="7">
        <v>0</v>
      </c>
    </row>
    <row r="229" spans="1:18" x14ac:dyDescent="0.25">
      <c r="A229" s="61"/>
      <c r="B229" s="61"/>
      <c r="C229" s="8" t="s">
        <v>21</v>
      </c>
      <c r="D229" s="9"/>
      <c r="E229" s="9"/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7">
        <v>0</v>
      </c>
    </row>
    <row r="230" spans="1:18" ht="22.5" x14ac:dyDescent="0.25">
      <c r="A230" s="61"/>
      <c r="B230" s="61"/>
      <c r="C230" s="4" t="s">
        <v>22</v>
      </c>
      <c r="D230" s="5" t="s">
        <v>483</v>
      </c>
      <c r="E230" s="5" t="s">
        <v>484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7">
        <v>0</v>
      </c>
    </row>
    <row r="231" spans="1:18" ht="22.5" x14ac:dyDescent="0.25">
      <c r="A231" s="61"/>
      <c r="B231" s="61"/>
      <c r="C231" s="62" t="s">
        <v>27</v>
      </c>
      <c r="D231" s="5" t="s">
        <v>485</v>
      </c>
      <c r="E231" s="5" t="s">
        <v>486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7">
        <v>0</v>
      </c>
    </row>
    <row r="232" spans="1:18" ht="22.5" x14ac:dyDescent="0.25">
      <c r="A232" s="61"/>
      <c r="B232" s="61"/>
      <c r="C232" s="63"/>
      <c r="D232" s="5" t="s">
        <v>487</v>
      </c>
      <c r="E232" s="5" t="s">
        <v>488</v>
      </c>
      <c r="F232" s="6">
        <v>0</v>
      </c>
      <c r="G232" s="6">
        <v>0</v>
      </c>
      <c r="H232" s="6">
        <v>0</v>
      </c>
      <c r="I232" s="6">
        <v>0</v>
      </c>
      <c r="J232" s="6">
        <v>0</v>
      </c>
      <c r="K232" s="6">
        <v>0</v>
      </c>
      <c r="L232" s="6">
        <v>0</v>
      </c>
      <c r="M232" s="6">
        <v>0</v>
      </c>
      <c r="N232" s="6">
        <v>0</v>
      </c>
      <c r="O232" s="6">
        <v>0</v>
      </c>
      <c r="P232" s="6">
        <v>0</v>
      </c>
      <c r="Q232" s="6">
        <v>0</v>
      </c>
      <c r="R232" s="7">
        <v>0</v>
      </c>
    </row>
    <row r="233" spans="1:18" ht="33.75" x14ac:dyDescent="0.25">
      <c r="A233" s="61"/>
      <c r="B233" s="61"/>
      <c r="C233" s="63"/>
      <c r="D233" s="5" t="s">
        <v>489</v>
      </c>
      <c r="E233" s="5" t="s">
        <v>490</v>
      </c>
      <c r="F233" s="6">
        <v>0</v>
      </c>
      <c r="G233" s="6">
        <v>0</v>
      </c>
      <c r="H233" s="6">
        <v>0</v>
      </c>
      <c r="I233" s="6">
        <v>0</v>
      </c>
      <c r="J233" s="6">
        <v>0</v>
      </c>
      <c r="K233" s="6">
        <v>0</v>
      </c>
      <c r="L233" s="6">
        <v>0</v>
      </c>
      <c r="M233" s="6">
        <v>0</v>
      </c>
      <c r="N233" s="6">
        <v>0</v>
      </c>
      <c r="O233" s="6">
        <v>0</v>
      </c>
      <c r="P233" s="6">
        <v>0</v>
      </c>
      <c r="Q233" s="6">
        <v>0</v>
      </c>
      <c r="R233" s="7">
        <v>0</v>
      </c>
    </row>
    <row r="234" spans="1:18" ht="22.5" x14ac:dyDescent="0.25">
      <c r="A234" s="61"/>
      <c r="B234" s="61"/>
      <c r="C234" s="63"/>
      <c r="D234" s="5" t="s">
        <v>491</v>
      </c>
      <c r="E234" s="5" t="s">
        <v>492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7">
        <v>0</v>
      </c>
    </row>
    <row r="235" spans="1:18" ht="22.5" x14ac:dyDescent="0.25">
      <c r="A235" s="61"/>
      <c r="B235" s="61"/>
      <c r="C235" s="63"/>
      <c r="D235" s="5" t="s">
        <v>493</v>
      </c>
      <c r="E235" s="5" t="s">
        <v>494</v>
      </c>
      <c r="F235" s="6">
        <v>0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  <c r="Q235" s="6">
        <v>0</v>
      </c>
      <c r="R235" s="7">
        <v>0</v>
      </c>
    </row>
    <row r="236" spans="1:18" ht="22.5" x14ac:dyDescent="0.25">
      <c r="A236" s="61"/>
      <c r="B236" s="61"/>
      <c r="C236" s="62" t="s">
        <v>395</v>
      </c>
      <c r="D236" s="5" t="s">
        <v>495</v>
      </c>
      <c r="E236" s="5" t="s">
        <v>496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7">
        <v>0</v>
      </c>
    </row>
    <row r="237" spans="1:18" ht="22.5" x14ac:dyDescent="0.25">
      <c r="A237" s="61"/>
      <c r="B237" s="61"/>
      <c r="C237" s="63"/>
      <c r="D237" s="5" t="s">
        <v>497</v>
      </c>
      <c r="E237" s="5" t="s">
        <v>498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7">
        <v>0</v>
      </c>
    </row>
    <row r="238" spans="1:18" ht="22.5" x14ac:dyDescent="0.25">
      <c r="A238" s="61"/>
      <c r="B238" s="61"/>
      <c r="C238" s="63"/>
      <c r="D238" s="5" t="s">
        <v>499</v>
      </c>
      <c r="E238" s="5" t="s">
        <v>500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7">
        <v>0</v>
      </c>
    </row>
    <row r="239" spans="1:18" ht="22.5" x14ac:dyDescent="0.25">
      <c r="A239" s="61"/>
      <c r="B239" s="61"/>
      <c r="C239" s="63"/>
      <c r="D239" s="5" t="s">
        <v>501</v>
      </c>
      <c r="E239" s="5" t="s">
        <v>502</v>
      </c>
      <c r="F239" s="6">
        <v>0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0</v>
      </c>
      <c r="R239" s="7">
        <v>0</v>
      </c>
    </row>
    <row r="240" spans="1:18" x14ac:dyDescent="0.25">
      <c r="A240" s="61"/>
      <c r="B240" s="61"/>
      <c r="C240" s="8" t="s">
        <v>32</v>
      </c>
      <c r="D240" s="9"/>
      <c r="E240" s="9"/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7">
        <v>0</v>
      </c>
    </row>
    <row r="241" spans="1:18" x14ac:dyDescent="0.25">
      <c r="A241" s="61"/>
      <c r="B241" s="61"/>
      <c r="C241" s="11" t="s">
        <v>33</v>
      </c>
      <c r="D241" s="9"/>
      <c r="E241" s="9"/>
      <c r="F241" s="7">
        <v>0</v>
      </c>
      <c r="G241" s="7">
        <v>0</v>
      </c>
      <c r="H241" s="7">
        <v>0</v>
      </c>
      <c r="I241" s="7">
        <v>0</v>
      </c>
      <c r="J241" s="7">
        <v>0</v>
      </c>
      <c r="K241" s="7">
        <v>0</v>
      </c>
      <c r="L241" s="7">
        <v>0</v>
      </c>
      <c r="M241" s="7">
        <v>0</v>
      </c>
      <c r="N241" s="7">
        <v>0</v>
      </c>
      <c r="O241" s="7">
        <v>0</v>
      </c>
      <c r="P241" s="7">
        <v>0</v>
      </c>
      <c r="Q241" s="7">
        <v>0</v>
      </c>
      <c r="R241" s="7">
        <v>0</v>
      </c>
    </row>
    <row r="242" spans="1:18" ht="22.5" x14ac:dyDescent="0.25">
      <c r="A242" s="61"/>
      <c r="B242" s="61"/>
      <c r="C242" s="4" t="s">
        <v>253</v>
      </c>
      <c r="D242" s="5" t="s">
        <v>503</v>
      </c>
      <c r="E242" s="5" t="s">
        <v>504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7">
        <v>0</v>
      </c>
    </row>
    <row r="243" spans="1:18" x14ac:dyDescent="0.25">
      <c r="A243" s="61"/>
      <c r="B243" s="61"/>
      <c r="C243" s="8" t="s">
        <v>344</v>
      </c>
      <c r="D243" s="9"/>
      <c r="E243" s="9"/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7">
        <v>0</v>
      </c>
    </row>
    <row r="244" spans="1:18" x14ac:dyDescent="0.25">
      <c r="A244" s="61"/>
      <c r="B244" s="61"/>
      <c r="C244" s="13" t="s">
        <v>345</v>
      </c>
      <c r="D244" s="9"/>
      <c r="E244" s="9"/>
      <c r="F244" s="14">
        <v>0</v>
      </c>
      <c r="G244" s="14">
        <v>0</v>
      </c>
      <c r="H244" s="14">
        <v>0</v>
      </c>
      <c r="I244" s="14">
        <v>0</v>
      </c>
      <c r="J244" s="14">
        <v>0</v>
      </c>
      <c r="K244" s="14">
        <v>0</v>
      </c>
      <c r="L244" s="14">
        <v>0</v>
      </c>
      <c r="M244" s="14">
        <v>0</v>
      </c>
      <c r="N244" s="14">
        <v>0</v>
      </c>
      <c r="O244" s="14">
        <v>0</v>
      </c>
      <c r="P244" s="14">
        <v>0</v>
      </c>
      <c r="Q244" s="14">
        <v>0</v>
      </c>
      <c r="R244" s="7">
        <v>0</v>
      </c>
    </row>
    <row r="245" spans="1:18" x14ac:dyDescent="0.25">
      <c r="A245" s="15"/>
      <c r="B245" s="15"/>
      <c r="C245" s="16" t="s">
        <v>505</v>
      </c>
      <c r="D245" s="9"/>
      <c r="E245" s="9"/>
      <c r="F245" s="17">
        <v>-2701.86</v>
      </c>
      <c r="G245" s="17">
        <v>3391.95</v>
      </c>
      <c r="H245" s="17">
        <v>-18705.93</v>
      </c>
      <c r="I245" s="17">
        <v>-2104.39</v>
      </c>
      <c r="J245" s="17">
        <v>-13275.69</v>
      </c>
      <c r="K245" s="17">
        <v>3303.46</v>
      </c>
      <c r="L245" s="17">
        <v>-14504.67</v>
      </c>
      <c r="M245" s="17">
        <v>-7988</v>
      </c>
      <c r="N245" s="17">
        <v>-11127.01</v>
      </c>
      <c r="O245" s="17">
        <v>-3891.38</v>
      </c>
      <c r="P245" s="17">
        <v>9872.6</v>
      </c>
      <c r="Q245" s="17">
        <v>21747.96</v>
      </c>
      <c r="R245" s="7">
        <v>-35982.959999999999</v>
      </c>
    </row>
  </sheetData>
  <mergeCells count="37">
    <mergeCell ref="B225:B244"/>
    <mergeCell ref="C225:C228"/>
    <mergeCell ref="C231:C235"/>
    <mergeCell ref="C236:C239"/>
    <mergeCell ref="B156:B224"/>
    <mergeCell ref="C156:C164"/>
    <mergeCell ref="C166:C172"/>
    <mergeCell ref="C173:C180"/>
    <mergeCell ref="C181:C187"/>
    <mergeCell ref="C192:C193"/>
    <mergeCell ref="C195:C200"/>
    <mergeCell ref="C201:C202"/>
    <mergeCell ref="C204:C207"/>
    <mergeCell ref="C208:C209"/>
    <mergeCell ref="C210:C219"/>
    <mergeCell ref="C221:C222"/>
    <mergeCell ref="C120:C128"/>
    <mergeCell ref="C129:C130"/>
    <mergeCell ref="C131:C143"/>
    <mergeCell ref="C144:C149"/>
    <mergeCell ref="C151:C152"/>
    <mergeCell ref="A2:A244"/>
    <mergeCell ref="B2:B155"/>
    <mergeCell ref="C2:C3"/>
    <mergeCell ref="C5:C6"/>
    <mergeCell ref="C7:C8"/>
    <mergeCell ref="C11:C12"/>
    <mergeCell ref="C13:C40"/>
    <mergeCell ref="C41:C44"/>
    <mergeCell ref="C46:C49"/>
    <mergeCell ref="C53:C56"/>
    <mergeCell ref="C58:C59"/>
    <mergeCell ref="C60:C65"/>
    <mergeCell ref="C66:C106"/>
    <mergeCell ref="C107:C111"/>
    <mergeCell ref="C113:C117"/>
    <mergeCell ref="C118:C1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74"/>
  <sheetViews>
    <sheetView showGridLines="0" workbookViewId="0">
      <selection sqref="A1:XFD1048576"/>
    </sheetView>
  </sheetViews>
  <sheetFormatPr defaultRowHeight="15" x14ac:dyDescent="0.25"/>
  <cols>
    <col min="1" max="1" width="18.5703125" bestFit="1" customWidth="1"/>
    <col min="2" max="2" width="4.42578125" bestFit="1" customWidth="1"/>
    <col min="3" max="3" width="22.5703125" bestFit="1" customWidth="1"/>
    <col min="4" max="4" width="17.140625" bestFit="1" customWidth="1"/>
    <col min="5" max="5" width="37.42578125" customWidth="1"/>
    <col min="6" max="8" width="6.85546875" bestFit="1" customWidth="1"/>
    <col min="9" max="9" width="6.42578125" bestFit="1" customWidth="1"/>
    <col min="10" max="10" width="6.7109375" bestFit="1" customWidth="1"/>
    <col min="11" max="11" width="6.42578125" bestFit="1" customWidth="1"/>
    <col min="12" max="13" width="6.85546875" bestFit="1" customWidth="1"/>
    <col min="14" max="16" width="6.42578125" bestFit="1" customWidth="1"/>
    <col min="17" max="17" width="7" bestFit="1" customWidth="1"/>
    <col min="18" max="18" width="8" bestFit="1" customWidth="1"/>
    <col min="19" max="19" width="1" customWidth="1"/>
  </cols>
  <sheetData>
    <row r="1" spans="1:18" ht="33.75" x14ac:dyDescent="0.25">
      <c r="A1" s="1" t="s">
        <v>0</v>
      </c>
      <c r="B1" s="1" t="s">
        <v>3</v>
      </c>
      <c r="C1" s="1" t="s">
        <v>4</v>
      </c>
      <c r="D1" s="1" t="s">
        <v>5</v>
      </c>
      <c r="E1" s="1" t="s">
        <v>6</v>
      </c>
      <c r="F1" s="2" t="s">
        <v>7</v>
      </c>
      <c r="G1" s="2" t="s">
        <v>8</v>
      </c>
      <c r="H1" s="2" t="s">
        <v>9</v>
      </c>
      <c r="I1" s="2" t="s">
        <v>10</v>
      </c>
      <c r="J1" s="2" t="s">
        <v>11</v>
      </c>
      <c r="K1" s="2" t="s">
        <v>12</v>
      </c>
      <c r="L1" s="2" t="s">
        <v>13</v>
      </c>
      <c r="M1" s="2" t="s">
        <v>2</v>
      </c>
      <c r="N1" s="2" t="s">
        <v>519</v>
      </c>
      <c r="O1" s="2" t="s">
        <v>520</v>
      </c>
      <c r="P1" s="2" t="s">
        <v>521</v>
      </c>
      <c r="Q1" s="2" t="s">
        <v>522</v>
      </c>
      <c r="R1" s="3" t="s">
        <v>523</v>
      </c>
    </row>
    <row r="2" spans="1:18" ht="22.5" x14ac:dyDescent="0.25">
      <c r="A2" s="60" t="s">
        <v>1</v>
      </c>
      <c r="B2" s="60" t="s">
        <v>15</v>
      </c>
      <c r="C2" s="4" t="s">
        <v>34</v>
      </c>
      <c r="D2" s="5" t="s">
        <v>35</v>
      </c>
      <c r="E2" s="5" t="s">
        <v>36</v>
      </c>
      <c r="F2" s="6">
        <v>95</v>
      </c>
      <c r="G2" s="6">
        <v>95</v>
      </c>
      <c r="H2" s="6">
        <v>95</v>
      </c>
      <c r="I2" s="6">
        <v>95</v>
      </c>
      <c r="J2" s="6">
        <v>95</v>
      </c>
      <c r="K2" s="6">
        <v>95</v>
      </c>
      <c r="L2" s="6">
        <v>95</v>
      </c>
      <c r="M2" s="6">
        <v>95</v>
      </c>
      <c r="N2" s="6">
        <v>95</v>
      </c>
      <c r="O2" s="6">
        <v>95</v>
      </c>
      <c r="P2" s="6">
        <v>95</v>
      </c>
      <c r="Q2" s="6">
        <v>95</v>
      </c>
      <c r="R2" s="7">
        <v>1140</v>
      </c>
    </row>
    <row r="3" spans="1:18" ht="22.5" x14ac:dyDescent="0.25">
      <c r="A3" s="61"/>
      <c r="B3" s="61"/>
      <c r="C3" s="62" t="s">
        <v>39</v>
      </c>
      <c r="D3" s="5" t="s">
        <v>40</v>
      </c>
      <c r="E3" s="5" t="s">
        <v>41</v>
      </c>
      <c r="F3" s="6">
        <v>7500</v>
      </c>
      <c r="G3" s="6">
        <v>7900</v>
      </c>
      <c r="H3" s="6">
        <v>9800</v>
      </c>
      <c r="I3" s="6">
        <v>8500</v>
      </c>
      <c r="J3" s="6">
        <v>7300</v>
      </c>
      <c r="K3" s="6">
        <v>5500</v>
      </c>
      <c r="L3" s="6">
        <v>7000</v>
      </c>
      <c r="M3" s="6">
        <v>8500</v>
      </c>
      <c r="N3" s="6">
        <v>7500</v>
      </c>
      <c r="O3" s="6">
        <v>6500</v>
      </c>
      <c r="P3" s="6">
        <v>6000</v>
      </c>
      <c r="Q3" s="6">
        <v>5500</v>
      </c>
      <c r="R3" s="7">
        <v>87500</v>
      </c>
    </row>
    <row r="4" spans="1:18" ht="33.75" x14ac:dyDescent="0.25">
      <c r="A4" s="61"/>
      <c r="B4" s="61"/>
      <c r="C4" s="63"/>
      <c r="D4" s="5" t="s">
        <v>42</v>
      </c>
      <c r="E4" s="5" t="s">
        <v>43</v>
      </c>
      <c r="F4" s="6">
        <v>6200</v>
      </c>
      <c r="G4" s="6">
        <v>6300</v>
      </c>
      <c r="H4" s="6">
        <v>6100</v>
      </c>
      <c r="I4" s="6">
        <v>6200</v>
      </c>
      <c r="J4" s="6">
        <v>6100</v>
      </c>
      <c r="K4" s="6">
        <v>6300</v>
      </c>
      <c r="L4" s="6">
        <v>6500</v>
      </c>
      <c r="M4" s="6">
        <v>6200</v>
      </c>
      <c r="N4" s="6">
        <v>6400</v>
      </c>
      <c r="O4" s="6">
        <v>6200</v>
      </c>
      <c r="P4" s="6">
        <v>5800</v>
      </c>
      <c r="Q4" s="6">
        <v>6200</v>
      </c>
      <c r="R4" s="7">
        <v>74500</v>
      </c>
    </row>
    <row r="5" spans="1:18" ht="33.75" x14ac:dyDescent="0.25">
      <c r="A5" s="61"/>
      <c r="B5" s="61"/>
      <c r="C5" s="63"/>
      <c r="D5" s="5" t="s">
        <v>48</v>
      </c>
      <c r="E5" s="5" t="s">
        <v>49</v>
      </c>
      <c r="F5" s="6">
        <v>1400</v>
      </c>
      <c r="G5" s="6">
        <v>1400</v>
      </c>
      <c r="H5" s="6">
        <v>1400</v>
      </c>
      <c r="I5" s="6">
        <v>1400</v>
      </c>
      <c r="J5" s="6">
        <v>1400</v>
      </c>
      <c r="K5" s="6">
        <v>1400</v>
      </c>
      <c r="L5" s="6">
        <v>1400</v>
      </c>
      <c r="M5" s="6">
        <v>1400</v>
      </c>
      <c r="N5" s="6">
        <v>1400</v>
      </c>
      <c r="O5" s="6">
        <v>1400</v>
      </c>
      <c r="P5" s="6">
        <v>1400</v>
      </c>
      <c r="Q5" s="6">
        <v>1400</v>
      </c>
      <c r="R5" s="7">
        <v>16800</v>
      </c>
    </row>
    <row r="6" spans="1:18" ht="33.75" x14ac:dyDescent="0.25">
      <c r="A6" s="61"/>
      <c r="B6" s="61"/>
      <c r="C6" s="63"/>
      <c r="D6" s="5" t="s">
        <v>62</v>
      </c>
      <c r="E6" s="5" t="s">
        <v>63</v>
      </c>
      <c r="F6" s="6">
        <v>1060</v>
      </c>
      <c r="G6" s="6">
        <v>1060</v>
      </c>
      <c r="H6" s="6">
        <v>1060</v>
      </c>
      <c r="I6" s="6">
        <v>1040</v>
      </c>
      <c r="J6" s="6">
        <v>1060</v>
      </c>
      <c r="K6" s="6">
        <v>1000</v>
      </c>
      <c r="L6" s="6">
        <v>1080</v>
      </c>
      <c r="M6" s="6">
        <v>1000</v>
      </c>
      <c r="N6" s="6">
        <v>1060</v>
      </c>
      <c r="O6" s="6">
        <v>1090</v>
      </c>
      <c r="P6" s="6">
        <v>1060</v>
      </c>
      <c r="Q6" s="6">
        <v>1050</v>
      </c>
      <c r="R6" s="7">
        <v>12620</v>
      </c>
    </row>
    <row r="7" spans="1:18" ht="22.5" x14ac:dyDescent="0.25">
      <c r="A7" s="61"/>
      <c r="B7" s="61"/>
      <c r="C7" s="63"/>
      <c r="D7" s="5" t="s">
        <v>68</v>
      </c>
      <c r="E7" s="5" t="s">
        <v>69</v>
      </c>
      <c r="F7" s="6">
        <v>1760</v>
      </c>
      <c r="G7" s="6">
        <v>2200</v>
      </c>
      <c r="H7" s="6">
        <v>6350</v>
      </c>
      <c r="I7" s="6">
        <v>6435</v>
      </c>
      <c r="J7" s="6">
        <v>5250</v>
      </c>
      <c r="K7" s="6">
        <v>3850</v>
      </c>
      <c r="L7" s="6">
        <v>1650</v>
      </c>
      <c r="M7" s="6">
        <v>2530</v>
      </c>
      <c r="N7" s="6">
        <v>2200</v>
      </c>
      <c r="O7" s="6">
        <v>1650</v>
      </c>
      <c r="P7" s="6">
        <v>2200</v>
      </c>
      <c r="Q7" s="6">
        <v>1925</v>
      </c>
      <c r="R7" s="7">
        <v>38000</v>
      </c>
    </row>
    <row r="8" spans="1:18" ht="22.5" x14ac:dyDescent="0.25">
      <c r="A8" s="61"/>
      <c r="B8" s="61"/>
      <c r="C8" s="63"/>
      <c r="D8" s="5" t="s">
        <v>94</v>
      </c>
      <c r="E8" s="5" t="s">
        <v>95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180</v>
      </c>
      <c r="N8" s="6">
        <v>180</v>
      </c>
      <c r="O8" s="6">
        <v>180</v>
      </c>
      <c r="P8" s="6">
        <v>180</v>
      </c>
      <c r="Q8" s="6">
        <v>180</v>
      </c>
      <c r="R8" s="7">
        <v>900</v>
      </c>
    </row>
    <row r="9" spans="1:18" ht="22.5" x14ac:dyDescent="0.25">
      <c r="A9" s="61"/>
      <c r="B9" s="61"/>
      <c r="C9" s="62" t="s">
        <v>96</v>
      </c>
      <c r="D9" s="5" t="s">
        <v>101</v>
      </c>
      <c r="E9" s="5" t="s">
        <v>102</v>
      </c>
      <c r="F9" s="6">
        <v>80</v>
      </c>
      <c r="G9" s="6">
        <v>80</v>
      </c>
      <c r="H9" s="6">
        <v>80</v>
      </c>
      <c r="I9" s="6">
        <v>80</v>
      </c>
      <c r="J9" s="6">
        <v>80</v>
      </c>
      <c r="K9" s="6">
        <v>80</v>
      </c>
      <c r="L9" s="6">
        <v>80</v>
      </c>
      <c r="M9" s="6">
        <v>80</v>
      </c>
      <c r="N9" s="6">
        <v>80</v>
      </c>
      <c r="O9" s="6">
        <v>80</v>
      </c>
      <c r="P9" s="6">
        <v>80</v>
      </c>
      <c r="Q9" s="6">
        <v>80</v>
      </c>
      <c r="R9" s="7">
        <v>960</v>
      </c>
    </row>
    <row r="10" spans="1:18" ht="22.5" x14ac:dyDescent="0.25">
      <c r="A10" s="61"/>
      <c r="B10" s="61"/>
      <c r="C10" s="63"/>
      <c r="D10" s="5" t="s">
        <v>103</v>
      </c>
      <c r="E10" s="5" t="s">
        <v>104</v>
      </c>
      <c r="F10" s="6">
        <v>0</v>
      </c>
      <c r="G10" s="6">
        <v>0</v>
      </c>
      <c r="H10" s="6">
        <v>1200</v>
      </c>
      <c r="I10" s="6">
        <v>0</v>
      </c>
      <c r="J10" s="6">
        <v>0</v>
      </c>
      <c r="K10" s="6">
        <v>1200</v>
      </c>
      <c r="L10" s="6">
        <v>0</v>
      </c>
      <c r="M10" s="6">
        <v>0</v>
      </c>
      <c r="N10" s="6">
        <v>0</v>
      </c>
      <c r="O10" s="6">
        <v>1200</v>
      </c>
      <c r="P10" s="6">
        <v>0</v>
      </c>
      <c r="Q10" s="6">
        <v>0</v>
      </c>
      <c r="R10" s="7">
        <v>3600</v>
      </c>
    </row>
    <row r="11" spans="1:18" ht="22.5" x14ac:dyDescent="0.25">
      <c r="A11" s="61"/>
      <c r="B11" s="61"/>
      <c r="C11" s="4" t="s">
        <v>105</v>
      </c>
      <c r="D11" s="5" t="s">
        <v>106</v>
      </c>
      <c r="E11" s="5" t="s">
        <v>107</v>
      </c>
      <c r="F11" s="6">
        <v>9800</v>
      </c>
      <c r="G11" s="6">
        <v>9300</v>
      </c>
      <c r="H11" s="6">
        <v>8900</v>
      </c>
      <c r="I11" s="6">
        <v>8700</v>
      </c>
      <c r="J11" s="6">
        <v>9000</v>
      </c>
      <c r="K11" s="6">
        <v>9000</v>
      </c>
      <c r="L11" s="6">
        <v>9100</v>
      </c>
      <c r="M11" s="6">
        <v>7800</v>
      </c>
      <c r="N11" s="6">
        <v>9300</v>
      </c>
      <c r="O11" s="6">
        <v>9000</v>
      </c>
      <c r="P11" s="6">
        <v>8500</v>
      </c>
      <c r="Q11" s="6">
        <v>9000</v>
      </c>
      <c r="R11" s="7">
        <v>107400</v>
      </c>
    </row>
    <row r="12" spans="1:18" ht="22.5" x14ac:dyDescent="0.25">
      <c r="A12" s="61"/>
      <c r="B12" s="61"/>
      <c r="C12" s="62" t="s">
        <v>108</v>
      </c>
      <c r="D12" s="5" t="s">
        <v>113</v>
      </c>
      <c r="E12" s="5" t="s">
        <v>114</v>
      </c>
      <c r="F12" s="6">
        <v>180</v>
      </c>
      <c r="G12" s="6">
        <v>190</v>
      </c>
      <c r="H12" s="6">
        <v>220</v>
      </c>
      <c r="I12" s="6">
        <v>200</v>
      </c>
      <c r="J12" s="6">
        <v>240</v>
      </c>
      <c r="K12" s="6">
        <v>280</v>
      </c>
      <c r="L12" s="6">
        <v>300</v>
      </c>
      <c r="M12" s="6">
        <v>310</v>
      </c>
      <c r="N12" s="6">
        <v>305</v>
      </c>
      <c r="O12" s="6">
        <v>300</v>
      </c>
      <c r="P12" s="6">
        <v>280</v>
      </c>
      <c r="Q12" s="6">
        <v>200</v>
      </c>
      <c r="R12" s="7">
        <v>3005</v>
      </c>
    </row>
    <row r="13" spans="1:18" ht="22.5" x14ac:dyDescent="0.25">
      <c r="A13" s="61"/>
      <c r="B13" s="61"/>
      <c r="C13" s="63"/>
      <c r="D13" s="5" t="s">
        <v>115</v>
      </c>
      <c r="E13" s="5" t="s">
        <v>116</v>
      </c>
      <c r="F13" s="6">
        <v>200</v>
      </c>
      <c r="G13" s="6">
        <v>280</v>
      </c>
      <c r="H13" s="6">
        <v>220</v>
      </c>
      <c r="I13" s="6">
        <v>210</v>
      </c>
      <c r="J13" s="6">
        <v>240</v>
      </c>
      <c r="K13" s="6">
        <v>250</v>
      </c>
      <c r="L13" s="6">
        <v>260</v>
      </c>
      <c r="M13" s="6">
        <v>250</v>
      </c>
      <c r="N13" s="6">
        <v>260</v>
      </c>
      <c r="O13" s="6">
        <v>210</v>
      </c>
      <c r="P13" s="6">
        <v>230</v>
      </c>
      <c r="Q13" s="6">
        <v>240</v>
      </c>
      <c r="R13" s="7">
        <v>2850</v>
      </c>
    </row>
    <row r="14" spans="1:18" x14ac:dyDescent="0.25">
      <c r="A14" s="61"/>
      <c r="B14" s="61"/>
      <c r="C14" s="8" t="s">
        <v>135</v>
      </c>
      <c r="D14" s="9"/>
      <c r="E14" s="9"/>
      <c r="F14" s="10">
        <v>28275</v>
      </c>
      <c r="G14" s="10">
        <v>28805</v>
      </c>
      <c r="H14" s="10">
        <v>35425</v>
      </c>
      <c r="I14" s="10">
        <v>32860</v>
      </c>
      <c r="J14" s="10">
        <v>30765</v>
      </c>
      <c r="K14" s="10">
        <v>28955</v>
      </c>
      <c r="L14" s="10">
        <v>27465</v>
      </c>
      <c r="M14" s="10">
        <v>28345</v>
      </c>
      <c r="N14" s="10">
        <v>28780</v>
      </c>
      <c r="O14" s="10">
        <v>27905</v>
      </c>
      <c r="P14" s="10">
        <v>25825</v>
      </c>
      <c r="Q14" s="10">
        <v>25870</v>
      </c>
      <c r="R14" s="7">
        <v>349275</v>
      </c>
    </row>
    <row r="15" spans="1:18" ht="22.5" x14ac:dyDescent="0.25">
      <c r="A15" s="61"/>
      <c r="B15" s="61"/>
      <c r="C15" s="62" t="s">
        <v>141</v>
      </c>
      <c r="D15" s="5" t="s">
        <v>144</v>
      </c>
      <c r="E15" s="5" t="s">
        <v>145</v>
      </c>
      <c r="F15" s="6">
        <v>167</v>
      </c>
      <c r="G15" s="6">
        <v>167</v>
      </c>
      <c r="H15" s="6">
        <v>167</v>
      </c>
      <c r="I15" s="6">
        <v>167</v>
      </c>
      <c r="J15" s="6">
        <v>167</v>
      </c>
      <c r="K15" s="6">
        <v>167</v>
      </c>
      <c r="L15" s="6">
        <v>167</v>
      </c>
      <c r="M15" s="6">
        <v>167</v>
      </c>
      <c r="N15" s="6">
        <v>167</v>
      </c>
      <c r="O15" s="6">
        <v>167</v>
      </c>
      <c r="P15" s="6">
        <v>167</v>
      </c>
      <c r="Q15" s="6">
        <v>167</v>
      </c>
      <c r="R15" s="7">
        <v>2004</v>
      </c>
    </row>
    <row r="16" spans="1:18" ht="22.5" x14ac:dyDescent="0.25">
      <c r="A16" s="61"/>
      <c r="B16" s="61"/>
      <c r="C16" s="63"/>
      <c r="D16" s="5" t="s">
        <v>148</v>
      </c>
      <c r="E16" s="5" t="s">
        <v>149</v>
      </c>
      <c r="F16" s="6">
        <v>425</v>
      </c>
      <c r="G16" s="6">
        <v>425</v>
      </c>
      <c r="H16" s="6">
        <v>425</v>
      </c>
      <c r="I16" s="6">
        <v>425</v>
      </c>
      <c r="J16" s="6">
        <v>425</v>
      </c>
      <c r="K16" s="6">
        <v>425</v>
      </c>
      <c r="L16" s="6">
        <v>425</v>
      </c>
      <c r="M16" s="6">
        <v>425</v>
      </c>
      <c r="N16" s="6">
        <v>425</v>
      </c>
      <c r="O16" s="6">
        <v>425</v>
      </c>
      <c r="P16" s="6">
        <v>425</v>
      </c>
      <c r="Q16" s="6">
        <v>425</v>
      </c>
      <c r="R16" s="7">
        <v>5100</v>
      </c>
    </row>
    <row r="17" spans="1:18" ht="22.5" x14ac:dyDescent="0.25">
      <c r="A17" s="61"/>
      <c r="B17" s="61"/>
      <c r="C17" s="63"/>
      <c r="D17" s="5" t="s">
        <v>152</v>
      </c>
      <c r="E17" s="5" t="s">
        <v>153</v>
      </c>
      <c r="F17" s="6">
        <v>65</v>
      </c>
      <c r="G17" s="6">
        <v>65</v>
      </c>
      <c r="H17" s="6">
        <v>65</v>
      </c>
      <c r="I17" s="6">
        <v>65</v>
      </c>
      <c r="J17" s="6">
        <v>65</v>
      </c>
      <c r="K17" s="6">
        <v>65</v>
      </c>
      <c r="L17" s="6">
        <v>65</v>
      </c>
      <c r="M17" s="6">
        <v>65</v>
      </c>
      <c r="N17" s="6">
        <v>65</v>
      </c>
      <c r="O17" s="6">
        <v>65</v>
      </c>
      <c r="P17" s="6">
        <v>65</v>
      </c>
      <c r="Q17" s="6">
        <v>65</v>
      </c>
      <c r="R17" s="7">
        <v>780</v>
      </c>
    </row>
    <row r="18" spans="1:18" ht="33.75" x14ac:dyDescent="0.25">
      <c r="A18" s="61"/>
      <c r="B18" s="61"/>
      <c r="C18" s="62" t="s">
        <v>154</v>
      </c>
      <c r="D18" s="5" t="s">
        <v>157</v>
      </c>
      <c r="E18" s="5" t="s">
        <v>158</v>
      </c>
      <c r="F18" s="6">
        <v>250</v>
      </c>
      <c r="G18" s="6">
        <v>250</v>
      </c>
      <c r="H18" s="6">
        <v>250</v>
      </c>
      <c r="I18" s="6">
        <v>250</v>
      </c>
      <c r="J18" s="6">
        <v>250</v>
      </c>
      <c r="K18" s="6">
        <v>250</v>
      </c>
      <c r="L18" s="6">
        <v>250</v>
      </c>
      <c r="M18" s="6">
        <v>250</v>
      </c>
      <c r="N18" s="6">
        <v>250</v>
      </c>
      <c r="O18" s="6">
        <v>250</v>
      </c>
      <c r="P18" s="6">
        <v>250</v>
      </c>
      <c r="Q18" s="6">
        <v>250</v>
      </c>
      <c r="R18" s="7">
        <v>3000</v>
      </c>
    </row>
    <row r="19" spans="1:18" ht="22.5" x14ac:dyDescent="0.25">
      <c r="A19" s="61"/>
      <c r="B19" s="61"/>
      <c r="C19" s="63"/>
      <c r="D19" s="5" t="s">
        <v>161</v>
      </c>
      <c r="E19" s="5" t="s">
        <v>162</v>
      </c>
      <c r="F19" s="6">
        <v>0</v>
      </c>
      <c r="G19" s="6">
        <v>0</v>
      </c>
      <c r="H19" s="6">
        <v>500</v>
      </c>
      <c r="I19" s="6">
        <v>0</v>
      </c>
      <c r="J19" s="6">
        <v>0</v>
      </c>
      <c r="K19" s="6">
        <v>500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7">
        <v>1000</v>
      </c>
    </row>
    <row r="20" spans="1:18" ht="33.75" x14ac:dyDescent="0.25">
      <c r="A20" s="61"/>
      <c r="B20" s="61"/>
      <c r="C20" s="63"/>
      <c r="D20" s="5" t="s">
        <v>171</v>
      </c>
      <c r="E20" s="5" t="s">
        <v>172</v>
      </c>
      <c r="F20" s="6">
        <v>4200</v>
      </c>
      <c r="G20" s="6">
        <v>4200</v>
      </c>
      <c r="H20" s="6">
        <v>4200</v>
      </c>
      <c r="I20" s="6">
        <v>4200</v>
      </c>
      <c r="J20" s="6">
        <v>4200</v>
      </c>
      <c r="K20" s="6">
        <v>4200</v>
      </c>
      <c r="L20" s="6">
        <v>4200</v>
      </c>
      <c r="M20" s="6">
        <v>4200</v>
      </c>
      <c r="N20" s="6">
        <v>4200</v>
      </c>
      <c r="O20" s="6">
        <v>4200</v>
      </c>
      <c r="P20" s="6">
        <v>4200</v>
      </c>
      <c r="Q20" s="6">
        <v>4200</v>
      </c>
      <c r="R20" s="7">
        <v>50400</v>
      </c>
    </row>
    <row r="21" spans="1:18" ht="33.75" x14ac:dyDescent="0.25">
      <c r="A21" s="61"/>
      <c r="B21" s="61"/>
      <c r="C21" s="63"/>
      <c r="D21" s="5" t="s">
        <v>175</v>
      </c>
      <c r="E21" s="5" t="s">
        <v>176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3000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7">
        <v>3000</v>
      </c>
    </row>
    <row r="22" spans="1:18" ht="33.75" x14ac:dyDescent="0.25">
      <c r="A22" s="61"/>
      <c r="B22" s="61"/>
      <c r="C22" s="63"/>
      <c r="D22" s="5" t="s">
        <v>177</v>
      </c>
      <c r="E22" s="5" t="s">
        <v>178</v>
      </c>
      <c r="F22" s="6">
        <v>0</v>
      </c>
      <c r="G22" s="6">
        <v>0</v>
      </c>
      <c r="H22" s="6">
        <v>1200</v>
      </c>
      <c r="I22" s="6">
        <v>0</v>
      </c>
      <c r="J22" s="6">
        <v>0</v>
      </c>
      <c r="K22" s="6">
        <v>0</v>
      </c>
      <c r="L22" s="6">
        <v>0</v>
      </c>
      <c r="M22" s="6">
        <v>1200</v>
      </c>
      <c r="N22" s="6">
        <v>0</v>
      </c>
      <c r="O22" s="6">
        <v>0</v>
      </c>
      <c r="P22" s="6">
        <v>1200</v>
      </c>
      <c r="Q22" s="6">
        <v>0</v>
      </c>
      <c r="R22" s="7">
        <v>3600</v>
      </c>
    </row>
    <row r="23" spans="1:18" ht="33.75" x14ac:dyDescent="0.25">
      <c r="A23" s="61"/>
      <c r="B23" s="61"/>
      <c r="C23" s="63"/>
      <c r="D23" s="5" t="s">
        <v>187</v>
      </c>
      <c r="E23" s="5" t="s">
        <v>188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1000</v>
      </c>
      <c r="N23" s="6">
        <v>0</v>
      </c>
      <c r="O23" s="6">
        <v>0</v>
      </c>
      <c r="P23" s="6">
        <v>0</v>
      </c>
      <c r="Q23" s="6">
        <v>0</v>
      </c>
      <c r="R23" s="7">
        <v>1000</v>
      </c>
    </row>
    <row r="24" spans="1:18" ht="33.75" x14ac:dyDescent="0.25">
      <c r="A24" s="61"/>
      <c r="B24" s="61"/>
      <c r="C24" s="63"/>
      <c r="D24" s="5" t="s">
        <v>189</v>
      </c>
      <c r="E24" s="5" t="s">
        <v>190</v>
      </c>
      <c r="F24" s="6">
        <v>2000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7">
        <v>2000</v>
      </c>
    </row>
    <row r="25" spans="1:18" ht="22.5" x14ac:dyDescent="0.25">
      <c r="A25" s="61"/>
      <c r="B25" s="61"/>
      <c r="C25" s="63"/>
      <c r="D25" s="5" t="s">
        <v>191</v>
      </c>
      <c r="E25" s="5" t="s">
        <v>192</v>
      </c>
      <c r="F25" s="6">
        <v>480</v>
      </c>
      <c r="G25" s="6">
        <v>480</v>
      </c>
      <c r="H25" s="6">
        <v>480</v>
      </c>
      <c r="I25" s="6">
        <v>480</v>
      </c>
      <c r="J25" s="6">
        <v>480</v>
      </c>
      <c r="K25" s="6">
        <v>480</v>
      </c>
      <c r="L25" s="6">
        <v>480</v>
      </c>
      <c r="M25" s="6">
        <v>480</v>
      </c>
      <c r="N25" s="6">
        <v>480</v>
      </c>
      <c r="O25" s="6">
        <v>480</v>
      </c>
      <c r="P25" s="6">
        <v>480</v>
      </c>
      <c r="Q25" s="6">
        <v>480</v>
      </c>
      <c r="R25" s="7">
        <v>5760</v>
      </c>
    </row>
    <row r="26" spans="1:18" ht="33.75" x14ac:dyDescent="0.25">
      <c r="A26" s="61"/>
      <c r="B26" s="61"/>
      <c r="C26" s="63"/>
      <c r="D26" s="5" t="s">
        <v>195</v>
      </c>
      <c r="E26" s="5" t="s">
        <v>196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1200</v>
      </c>
      <c r="Q26" s="6">
        <v>0</v>
      </c>
      <c r="R26" s="7">
        <v>1200</v>
      </c>
    </row>
    <row r="27" spans="1:18" ht="33.75" x14ac:dyDescent="0.25">
      <c r="A27" s="61"/>
      <c r="B27" s="61"/>
      <c r="C27" s="63"/>
      <c r="D27" s="5" t="s">
        <v>199</v>
      </c>
      <c r="E27" s="5" t="s">
        <v>200</v>
      </c>
      <c r="F27" s="6">
        <v>420</v>
      </c>
      <c r="G27" s="6">
        <v>420</v>
      </c>
      <c r="H27" s="6">
        <v>420</v>
      </c>
      <c r="I27" s="6">
        <v>420</v>
      </c>
      <c r="J27" s="6">
        <v>420</v>
      </c>
      <c r="K27" s="6">
        <v>420</v>
      </c>
      <c r="L27" s="6">
        <v>420</v>
      </c>
      <c r="M27" s="6">
        <v>420</v>
      </c>
      <c r="N27" s="6">
        <v>420</v>
      </c>
      <c r="O27" s="6">
        <v>420</v>
      </c>
      <c r="P27" s="6">
        <v>420</v>
      </c>
      <c r="Q27" s="6">
        <v>420</v>
      </c>
      <c r="R27" s="7">
        <v>5040</v>
      </c>
    </row>
    <row r="28" spans="1:18" ht="33.75" x14ac:dyDescent="0.25">
      <c r="A28" s="61"/>
      <c r="B28" s="61"/>
      <c r="C28" s="63"/>
      <c r="D28" s="5" t="s">
        <v>203</v>
      </c>
      <c r="E28" s="5" t="s">
        <v>204</v>
      </c>
      <c r="F28" s="6">
        <v>50</v>
      </c>
      <c r="G28" s="6">
        <v>50</v>
      </c>
      <c r="H28" s="6">
        <v>50</v>
      </c>
      <c r="I28" s="6">
        <v>50</v>
      </c>
      <c r="J28" s="6">
        <v>50</v>
      </c>
      <c r="K28" s="6">
        <v>50</v>
      </c>
      <c r="L28" s="6">
        <v>50</v>
      </c>
      <c r="M28" s="6">
        <v>50</v>
      </c>
      <c r="N28" s="6">
        <v>50</v>
      </c>
      <c r="O28" s="6">
        <v>50</v>
      </c>
      <c r="P28" s="6">
        <v>50</v>
      </c>
      <c r="Q28" s="6">
        <v>50</v>
      </c>
      <c r="R28" s="7">
        <v>600</v>
      </c>
    </row>
    <row r="29" spans="1:18" ht="22.5" x14ac:dyDescent="0.25">
      <c r="A29" s="61"/>
      <c r="B29" s="61"/>
      <c r="C29" s="63"/>
      <c r="D29" s="5" t="s">
        <v>225</v>
      </c>
      <c r="E29" s="5" t="s">
        <v>226</v>
      </c>
      <c r="F29" s="6">
        <v>100</v>
      </c>
      <c r="G29" s="6">
        <v>100</v>
      </c>
      <c r="H29" s="6">
        <v>100</v>
      </c>
      <c r="I29" s="6">
        <v>100</v>
      </c>
      <c r="J29" s="6">
        <v>100</v>
      </c>
      <c r="K29" s="6">
        <v>100</v>
      </c>
      <c r="L29" s="6">
        <v>100</v>
      </c>
      <c r="M29" s="6">
        <v>100</v>
      </c>
      <c r="N29" s="6">
        <v>100</v>
      </c>
      <c r="O29" s="6">
        <v>100</v>
      </c>
      <c r="P29" s="6">
        <v>100</v>
      </c>
      <c r="Q29" s="6">
        <v>100</v>
      </c>
      <c r="R29" s="7">
        <v>1200</v>
      </c>
    </row>
    <row r="30" spans="1:18" ht="22.5" x14ac:dyDescent="0.25">
      <c r="A30" s="61"/>
      <c r="B30" s="61"/>
      <c r="C30" s="63"/>
      <c r="D30" s="5" t="s">
        <v>229</v>
      </c>
      <c r="E30" s="5" t="s">
        <v>230</v>
      </c>
      <c r="F30" s="6">
        <v>0</v>
      </c>
      <c r="G30" s="6">
        <v>0</v>
      </c>
      <c r="H30" s="6">
        <v>6000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7">
        <v>6000</v>
      </c>
    </row>
    <row r="31" spans="1:18" ht="33.75" x14ac:dyDescent="0.25">
      <c r="A31" s="61"/>
      <c r="B31" s="61"/>
      <c r="C31" s="63"/>
      <c r="D31" s="5" t="s">
        <v>231</v>
      </c>
      <c r="E31" s="5" t="s">
        <v>232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1300</v>
      </c>
      <c r="N31" s="6">
        <v>0</v>
      </c>
      <c r="O31" s="6">
        <v>0</v>
      </c>
      <c r="P31" s="6">
        <v>0</v>
      </c>
      <c r="Q31" s="6">
        <v>0</v>
      </c>
      <c r="R31" s="7">
        <v>1300</v>
      </c>
    </row>
    <row r="32" spans="1:18" ht="33.75" x14ac:dyDescent="0.25">
      <c r="A32" s="61"/>
      <c r="B32" s="61"/>
      <c r="C32" s="63"/>
      <c r="D32" s="5" t="s">
        <v>237</v>
      </c>
      <c r="E32" s="5" t="s">
        <v>238</v>
      </c>
      <c r="F32" s="6">
        <v>700</v>
      </c>
      <c r="G32" s="6">
        <v>500</v>
      </c>
      <c r="H32" s="6">
        <v>700</v>
      </c>
      <c r="I32" s="6">
        <v>500</v>
      </c>
      <c r="J32" s="6">
        <v>700</v>
      </c>
      <c r="K32" s="6">
        <v>500</v>
      </c>
      <c r="L32" s="6">
        <v>700</v>
      </c>
      <c r="M32" s="6">
        <v>500</v>
      </c>
      <c r="N32" s="6">
        <v>700</v>
      </c>
      <c r="O32" s="6">
        <v>500</v>
      </c>
      <c r="P32" s="6">
        <v>700</v>
      </c>
      <c r="Q32" s="6">
        <v>500</v>
      </c>
      <c r="R32" s="7">
        <v>7200</v>
      </c>
    </row>
    <row r="33" spans="1:18" ht="22.5" x14ac:dyDescent="0.25">
      <c r="A33" s="61"/>
      <c r="B33" s="61"/>
      <c r="C33" s="62" t="s">
        <v>239</v>
      </c>
      <c r="D33" s="5" t="s">
        <v>242</v>
      </c>
      <c r="E33" s="5" t="s">
        <v>243</v>
      </c>
      <c r="F33" s="6">
        <v>170</v>
      </c>
      <c r="G33" s="6">
        <v>170</v>
      </c>
      <c r="H33" s="6">
        <v>170</v>
      </c>
      <c r="I33" s="6">
        <v>170</v>
      </c>
      <c r="J33" s="6">
        <v>170</v>
      </c>
      <c r="K33" s="6">
        <v>170</v>
      </c>
      <c r="L33" s="6">
        <v>170</v>
      </c>
      <c r="M33" s="6">
        <v>170</v>
      </c>
      <c r="N33" s="6">
        <v>170</v>
      </c>
      <c r="O33" s="6">
        <v>170</v>
      </c>
      <c r="P33" s="6">
        <v>170</v>
      </c>
      <c r="Q33" s="6">
        <v>170</v>
      </c>
      <c r="R33" s="7">
        <v>2040</v>
      </c>
    </row>
    <row r="34" spans="1:18" ht="22.5" x14ac:dyDescent="0.25">
      <c r="A34" s="61"/>
      <c r="B34" s="61"/>
      <c r="C34" s="63"/>
      <c r="D34" s="5" t="s">
        <v>246</v>
      </c>
      <c r="E34" s="5" t="s">
        <v>247</v>
      </c>
      <c r="F34" s="6">
        <v>200</v>
      </c>
      <c r="G34" s="6">
        <v>200</v>
      </c>
      <c r="H34" s="6">
        <v>200</v>
      </c>
      <c r="I34" s="6">
        <v>200</v>
      </c>
      <c r="J34" s="6">
        <v>200</v>
      </c>
      <c r="K34" s="6">
        <v>200</v>
      </c>
      <c r="L34" s="6">
        <v>200</v>
      </c>
      <c r="M34" s="6">
        <v>200</v>
      </c>
      <c r="N34" s="6">
        <v>200</v>
      </c>
      <c r="O34" s="6">
        <v>200</v>
      </c>
      <c r="P34" s="6">
        <v>200</v>
      </c>
      <c r="Q34" s="6">
        <v>200</v>
      </c>
      <c r="R34" s="7">
        <v>2400</v>
      </c>
    </row>
    <row r="35" spans="1:18" ht="22.5" x14ac:dyDescent="0.25">
      <c r="A35" s="61"/>
      <c r="B35" s="61"/>
      <c r="C35" s="63"/>
      <c r="D35" s="5" t="s">
        <v>248</v>
      </c>
      <c r="E35" s="5" t="s">
        <v>249</v>
      </c>
      <c r="F35" s="6">
        <v>55</v>
      </c>
      <c r="G35" s="6">
        <v>55</v>
      </c>
      <c r="H35" s="6">
        <v>55</v>
      </c>
      <c r="I35" s="6">
        <v>55</v>
      </c>
      <c r="J35" s="6">
        <v>55</v>
      </c>
      <c r="K35" s="6">
        <v>55</v>
      </c>
      <c r="L35" s="6">
        <v>55</v>
      </c>
      <c r="M35" s="6">
        <v>55</v>
      </c>
      <c r="N35" s="6">
        <v>55</v>
      </c>
      <c r="O35" s="6">
        <v>55</v>
      </c>
      <c r="P35" s="6">
        <v>55</v>
      </c>
      <c r="Q35" s="6">
        <v>55</v>
      </c>
      <c r="R35" s="7">
        <v>660</v>
      </c>
    </row>
    <row r="36" spans="1:18" ht="33.75" x14ac:dyDescent="0.25">
      <c r="A36" s="61"/>
      <c r="B36" s="61"/>
      <c r="C36" s="62" t="s">
        <v>264</v>
      </c>
      <c r="D36" s="5" t="s">
        <v>265</v>
      </c>
      <c r="E36" s="5" t="s">
        <v>266</v>
      </c>
      <c r="F36" s="6">
        <v>2500</v>
      </c>
      <c r="G36" s="6">
        <v>2100</v>
      </c>
      <c r="H36" s="6">
        <v>2900</v>
      </c>
      <c r="I36" s="6">
        <v>2800</v>
      </c>
      <c r="J36" s="6">
        <v>2400</v>
      </c>
      <c r="K36" s="6">
        <v>2000</v>
      </c>
      <c r="L36" s="6">
        <v>2200</v>
      </c>
      <c r="M36" s="6">
        <v>2000</v>
      </c>
      <c r="N36" s="6">
        <v>2100</v>
      </c>
      <c r="O36" s="6">
        <v>2200</v>
      </c>
      <c r="P36" s="6">
        <v>2100</v>
      </c>
      <c r="Q36" s="6">
        <v>2200</v>
      </c>
      <c r="R36" s="7">
        <v>27500</v>
      </c>
    </row>
    <row r="37" spans="1:18" ht="22.5" x14ac:dyDescent="0.25">
      <c r="A37" s="61"/>
      <c r="B37" s="61"/>
      <c r="C37" s="63"/>
      <c r="D37" s="5" t="s">
        <v>267</v>
      </c>
      <c r="E37" s="5" t="s">
        <v>268</v>
      </c>
      <c r="F37" s="6">
        <v>90</v>
      </c>
      <c r="G37" s="6">
        <v>80</v>
      </c>
      <c r="H37" s="6">
        <v>100</v>
      </c>
      <c r="I37" s="6">
        <v>90</v>
      </c>
      <c r="J37" s="6">
        <v>80</v>
      </c>
      <c r="K37" s="6">
        <v>100</v>
      </c>
      <c r="L37" s="6">
        <v>90</v>
      </c>
      <c r="M37" s="6">
        <v>90</v>
      </c>
      <c r="N37" s="6">
        <v>80</v>
      </c>
      <c r="O37" s="6">
        <v>90</v>
      </c>
      <c r="P37" s="6">
        <v>100</v>
      </c>
      <c r="Q37" s="6">
        <v>90</v>
      </c>
      <c r="R37" s="7">
        <v>1080</v>
      </c>
    </row>
    <row r="38" spans="1:18" ht="22.5" x14ac:dyDescent="0.25">
      <c r="A38" s="61"/>
      <c r="B38" s="61"/>
      <c r="C38" s="4" t="s">
        <v>269</v>
      </c>
      <c r="D38" s="5" t="s">
        <v>278</v>
      </c>
      <c r="E38" s="5" t="s">
        <v>279</v>
      </c>
      <c r="F38" s="6">
        <v>200</v>
      </c>
      <c r="G38" s="6">
        <v>300</v>
      </c>
      <c r="H38" s="6">
        <v>200</v>
      </c>
      <c r="I38" s="6">
        <v>300</v>
      </c>
      <c r="J38" s="6">
        <v>200</v>
      </c>
      <c r="K38" s="6">
        <v>300</v>
      </c>
      <c r="L38" s="6">
        <v>200</v>
      </c>
      <c r="M38" s="6">
        <v>300</v>
      </c>
      <c r="N38" s="6">
        <v>200</v>
      </c>
      <c r="O38" s="6">
        <v>300</v>
      </c>
      <c r="P38" s="6">
        <v>200</v>
      </c>
      <c r="Q38" s="6">
        <v>300</v>
      </c>
      <c r="R38" s="7">
        <v>3000</v>
      </c>
    </row>
    <row r="39" spans="1:18" ht="22.5" x14ac:dyDescent="0.25">
      <c r="A39" s="61"/>
      <c r="B39" s="61"/>
      <c r="C39" s="62" t="s">
        <v>293</v>
      </c>
      <c r="D39" s="5" t="s">
        <v>298</v>
      </c>
      <c r="E39" s="5" t="s">
        <v>299</v>
      </c>
      <c r="F39" s="6">
        <v>400</v>
      </c>
      <c r="G39" s="6">
        <v>200</v>
      </c>
      <c r="H39" s="6">
        <v>300</v>
      </c>
      <c r="I39" s="6">
        <v>400</v>
      </c>
      <c r="J39" s="6">
        <v>300</v>
      </c>
      <c r="K39" s="6">
        <v>400</v>
      </c>
      <c r="L39" s="6">
        <v>300</v>
      </c>
      <c r="M39" s="6">
        <v>400</v>
      </c>
      <c r="N39" s="6">
        <v>300</v>
      </c>
      <c r="O39" s="6">
        <v>200</v>
      </c>
      <c r="P39" s="6">
        <v>300</v>
      </c>
      <c r="Q39" s="6">
        <v>400</v>
      </c>
      <c r="R39" s="7">
        <v>3900</v>
      </c>
    </row>
    <row r="40" spans="1:18" ht="22.5" x14ac:dyDescent="0.25">
      <c r="A40" s="61"/>
      <c r="B40" s="61"/>
      <c r="C40" s="63"/>
      <c r="D40" s="5" t="s">
        <v>302</v>
      </c>
      <c r="E40" s="5" t="s">
        <v>303</v>
      </c>
      <c r="F40" s="6">
        <v>200</v>
      </c>
      <c r="G40" s="6">
        <v>200</v>
      </c>
      <c r="H40" s="6">
        <v>200</v>
      </c>
      <c r="I40" s="6">
        <v>200</v>
      </c>
      <c r="J40" s="6">
        <v>200</v>
      </c>
      <c r="K40" s="6">
        <v>200</v>
      </c>
      <c r="L40" s="6">
        <v>200</v>
      </c>
      <c r="M40" s="6">
        <v>200</v>
      </c>
      <c r="N40" s="6">
        <v>200</v>
      </c>
      <c r="O40" s="6">
        <v>200</v>
      </c>
      <c r="P40" s="6">
        <v>200</v>
      </c>
      <c r="Q40" s="6">
        <v>200</v>
      </c>
      <c r="R40" s="7">
        <v>2400</v>
      </c>
    </row>
    <row r="41" spans="1:18" ht="22.5" x14ac:dyDescent="0.25">
      <c r="A41" s="61"/>
      <c r="B41" s="61"/>
      <c r="C41" s="63"/>
      <c r="D41" s="5" t="s">
        <v>308</v>
      </c>
      <c r="E41" s="5" t="s">
        <v>309</v>
      </c>
      <c r="F41" s="6">
        <v>250</v>
      </c>
      <c r="G41" s="6">
        <v>0</v>
      </c>
      <c r="H41" s="6">
        <v>250</v>
      </c>
      <c r="I41" s="6">
        <v>0</v>
      </c>
      <c r="J41" s="6">
        <v>250</v>
      </c>
      <c r="K41" s="6">
        <v>0</v>
      </c>
      <c r="L41" s="6">
        <v>250</v>
      </c>
      <c r="M41" s="6">
        <v>0</v>
      </c>
      <c r="N41" s="6">
        <v>250</v>
      </c>
      <c r="O41" s="6">
        <v>0</v>
      </c>
      <c r="P41" s="6">
        <v>250</v>
      </c>
      <c r="Q41" s="6">
        <v>0</v>
      </c>
      <c r="R41" s="7">
        <v>1500</v>
      </c>
    </row>
    <row r="42" spans="1:18" ht="22.5" x14ac:dyDescent="0.25">
      <c r="A42" s="61"/>
      <c r="B42" s="61"/>
      <c r="C42" s="63"/>
      <c r="D42" s="5" t="s">
        <v>310</v>
      </c>
      <c r="E42" s="5" t="s">
        <v>311</v>
      </c>
      <c r="F42" s="6">
        <v>400</v>
      </c>
      <c r="G42" s="6">
        <v>500</v>
      </c>
      <c r="H42" s="6">
        <v>400</v>
      </c>
      <c r="I42" s="6">
        <v>500</v>
      </c>
      <c r="J42" s="6">
        <v>400</v>
      </c>
      <c r="K42" s="6">
        <v>500</v>
      </c>
      <c r="L42" s="6">
        <v>400</v>
      </c>
      <c r="M42" s="6">
        <v>500</v>
      </c>
      <c r="N42" s="6">
        <v>400</v>
      </c>
      <c r="O42" s="6">
        <v>500</v>
      </c>
      <c r="P42" s="6">
        <v>400</v>
      </c>
      <c r="Q42" s="6">
        <v>500</v>
      </c>
      <c r="R42" s="7">
        <v>5400</v>
      </c>
    </row>
    <row r="43" spans="1:18" ht="22.5" x14ac:dyDescent="0.25">
      <c r="A43" s="61"/>
      <c r="B43" s="61"/>
      <c r="C43" s="63"/>
      <c r="D43" s="5" t="s">
        <v>312</v>
      </c>
      <c r="E43" s="5" t="s">
        <v>313</v>
      </c>
      <c r="F43" s="6">
        <v>120</v>
      </c>
      <c r="G43" s="6">
        <v>120</v>
      </c>
      <c r="H43" s="6">
        <v>120</v>
      </c>
      <c r="I43" s="6">
        <v>120</v>
      </c>
      <c r="J43" s="6">
        <v>120</v>
      </c>
      <c r="K43" s="6">
        <v>120</v>
      </c>
      <c r="L43" s="6">
        <v>120</v>
      </c>
      <c r="M43" s="6">
        <v>120</v>
      </c>
      <c r="N43" s="6">
        <v>120</v>
      </c>
      <c r="O43" s="6">
        <v>120</v>
      </c>
      <c r="P43" s="6">
        <v>120</v>
      </c>
      <c r="Q43" s="6">
        <v>120</v>
      </c>
      <c r="R43" s="7">
        <v>1440</v>
      </c>
    </row>
    <row r="44" spans="1:18" ht="22.5" x14ac:dyDescent="0.25">
      <c r="A44" s="61"/>
      <c r="B44" s="61"/>
      <c r="C44" s="4" t="s">
        <v>333</v>
      </c>
      <c r="D44" s="5" t="s">
        <v>334</v>
      </c>
      <c r="E44" s="5" t="s">
        <v>335</v>
      </c>
      <c r="F44" s="6">
        <v>7500</v>
      </c>
      <c r="G44" s="6">
        <v>7200</v>
      </c>
      <c r="H44" s="6">
        <v>7200</v>
      </c>
      <c r="I44" s="6">
        <v>6000</v>
      </c>
      <c r="J44" s="6">
        <v>7500</v>
      </c>
      <c r="K44" s="6">
        <v>7000</v>
      </c>
      <c r="L44" s="6">
        <v>7600</v>
      </c>
      <c r="M44" s="6">
        <v>7000</v>
      </c>
      <c r="N44" s="6">
        <v>7200</v>
      </c>
      <c r="O44" s="6">
        <v>7000</v>
      </c>
      <c r="P44" s="6">
        <v>8000</v>
      </c>
      <c r="Q44" s="6">
        <v>8000</v>
      </c>
      <c r="R44" s="7">
        <v>87200</v>
      </c>
    </row>
    <row r="45" spans="1:18" x14ac:dyDescent="0.25">
      <c r="A45" s="61"/>
      <c r="B45" s="61"/>
      <c r="C45" s="8" t="s">
        <v>344</v>
      </c>
      <c r="D45" s="9"/>
      <c r="E45" s="9"/>
      <c r="F45" s="10">
        <v>20942</v>
      </c>
      <c r="G45" s="10">
        <v>17782</v>
      </c>
      <c r="H45" s="10">
        <v>26652</v>
      </c>
      <c r="I45" s="10">
        <v>17492</v>
      </c>
      <c r="J45" s="10">
        <v>18732</v>
      </c>
      <c r="K45" s="10">
        <v>18202</v>
      </c>
      <c r="L45" s="10">
        <v>21642</v>
      </c>
      <c r="M45" s="10">
        <v>21192</v>
      </c>
      <c r="N45" s="10">
        <v>18132</v>
      </c>
      <c r="O45" s="10">
        <v>17692</v>
      </c>
      <c r="P45" s="10">
        <v>21352</v>
      </c>
      <c r="Q45" s="10">
        <v>18892</v>
      </c>
      <c r="R45" s="7">
        <v>238704</v>
      </c>
    </row>
    <row r="46" spans="1:18" x14ac:dyDescent="0.25">
      <c r="A46" s="61"/>
      <c r="B46" s="61"/>
      <c r="C46" s="13" t="s">
        <v>345</v>
      </c>
      <c r="D46" s="9"/>
      <c r="E46" s="9"/>
      <c r="F46" s="14">
        <v>7333</v>
      </c>
      <c r="G46" s="14">
        <v>11023</v>
      </c>
      <c r="H46" s="14">
        <v>8773</v>
      </c>
      <c r="I46" s="14">
        <v>15368</v>
      </c>
      <c r="J46" s="14">
        <v>12033</v>
      </c>
      <c r="K46" s="14">
        <v>10753</v>
      </c>
      <c r="L46" s="14">
        <v>5823</v>
      </c>
      <c r="M46" s="14">
        <v>7153</v>
      </c>
      <c r="N46" s="14">
        <v>10648</v>
      </c>
      <c r="O46" s="14">
        <v>10213</v>
      </c>
      <c r="P46" s="14">
        <v>4473</v>
      </c>
      <c r="Q46" s="14">
        <v>6978</v>
      </c>
      <c r="R46" s="7">
        <v>110571</v>
      </c>
    </row>
    <row r="47" spans="1:18" ht="22.5" x14ac:dyDescent="0.25">
      <c r="A47" s="61"/>
      <c r="B47" s="60" t="s">
        <v>346</v>
      </c>
      <c r="C47" s="62" t="s">
        <v>16</v>
      </c>
      <c r="D47" s="5" t="s">
        <v>349</v>
      </c>
      <c r="E47" s="5" t="s">
        <v>350</v>
      </c>
      <c r="F47" s="6">
        <v>1000</v>
      </c>
      <c r="G47" s="6">
        <v>1000</v>
      </c>
      <c r="H47" s="6">
        <v>1000</v>
      </c>
      <c r="I47" s="6">
        <v>1000</v>
      </c>
      <c r="J47" s="6">
        <v>1000</v>
      </c>
      <c r="K47" s="6">
        <v>1000</v>
      </c>
      <c r="L47" s="6">
        <v>1000</v>
      </c>
      <c r="M47" s="6">
        <v>1000</v>
      </c>
      <c r="N47" s="6">
        <v>1000</v>
      </c>
      <c r="O47" s="6">
        <v>1000</v>
      </c>
      <c r="P47" s="6">
        <v>1000</v>
      </c>
      <c r="Q47" s="6">
        <v>1000</v>
      </c>
      <c r="R47" s="7">
        <v>12000</v>
      </c>
    </row>
    <row r="48" spans="1:18" ht="22.5" x14ac:dyDescent="0.25">
      <c r="A48" s="61"/>
      <c r="B48" s="61"/>
      <c r="C48" s="63"/>
      <c r="D48" s="5" t="s">
        <v>351</v>
      </c>
      <c r="E48" s="5" t="s">
        <v>352</v>
      </c>
      <c r="F48" s="6">
        <v>660</v>
      </c>
      <c r="G48" s="6">
        <v>660</v>
      </c>
      <c r="H48" s="6">
        <v>660</v>
      </c>
      <c r="I48" s="6">
        <v>660</v>
      </c>
      <c r="J48" s="6">
        <v>660</v>
      </c>
      <c r="K48" s="6">
        <v>660</v>
      </c>
      <c r="L48" s="6">
        <v>660</v>
      </c>
      <c r="M48" s="6">
        <v>660</v>
      </c>
      <c r="N48" s="6">
        <v>660</v>
      </c>
      <c r="O48" s="6">
        <v>660</v>
      </c>
      <c r="P48" s="6">
        <v>660</v>
      </c>
      <c r="Q48" s="6">
        <v>660</v>
      </c>
      <c r="R48" s="7">
        <v>7920</v>
      </c>
    </row>
    <row r="49" spans="1:18" ht="22.5" x14ac:dyDescent="0.25">
      <c r="A49" s="61"/>
      <c r="B49" s="61"/>
      <c r="C49" s="63"/>
      <c r="D49" s="5" t="s">
        <v>353</v>
      </c>
      <c r="E49" s="5" t="s">
        <v>354</v>
      </c>
      <c r="F49" s="6">
        <v>95</v>
      </c>
      <c r="G49" s="6">
        <v>95</v>
      </c>
      <c r="H49" s="6">
        <v>95</v>
      </c>
      <c r="I49" s="6">
        <v>95</v>
      </c>
      <c r="J49" s="6">
        <v>95</v>
      </c>
      <c r="K49" s="6">
        <v>95</v>
      </c>
      <c r="L49" s="6">
        <v>95</v>
      </c>
      <c r="M49" s="6">
        <v>95</v>
      </c>
      <c r="N49" s="6">
        <v>95</v>
      </c>
      <c r="O49" s="6">
        <v>95</v>
      </c>
      <c r="P49" s="6">
        <v>95</v>
      </c>
      <c r="Q49" s="6">
        <v>95</v>
      </c>
      <c r="R49" s="7">
        <v>1140</v>
      </c>
    </row>
    <row r="50" spans="1:18" ht="22.5" x14ac:dyDescent="0.25">
      <c r="A50" s="61"/>
      <c r="B50" s="61"/>
      <c r="C50" s="63"/>
      <c r="D50" s="5" t="s">
        <v>355</v>
      </c>
      <c r="E50" s="5" t="s">
        <v>356</v>
      </c>
      <c r="F50" s="6">
        <v>5840</v>
      </c>
      <c r="G50" s="6">
        <v>5840</v>
      </c>
      <c r="H50" s="6">
        <v>5840</v>
      </c>
      <c r="I50" s="6">
        <v>5840</v>
      </c>
      <c r="J50" s="6">
        <v>5840</v>
      </c>
      <c r="K50" s="6">
        <v>5840</v>
      </c>
      <c r="L50" s="6">
        <v>5840</v>
      </c>
      <c r="M50" s="6">
        <v>5840</v>
      </c>
      <c r="N50" s="6">
        <v>5840</v>
      </c>
      <c r="O50" s="6">
        <v>5840</v>
      </c>
      <c r="P50" s="6">
        <v>5840</v>
      </c>
      <c r="Q50" s="6">
        <v>5840</v>
      </c>
      <c r="R50" s="7">
        <v>70080</v>
      </c>
    </row>
    <row r="51" spans="1:18" ht="22.5" x14ac:dyDescent="0.25">
      <c r="A51" s="61"/>
      <c r="B51" s="61"/>
      <c r="C51" s="63"/>
      <c r="D51" s="5" t="s">
        <v>357</v>
      </c>
      <c r="E51" s="5" t="s">
        <v>358</v>
      </c>
      <c r="F51" s="6">
        <v>1625</v>
      </c>
      <c r="G51" s="6">
        <v>1625</v>
      </c>
      <c r="H51" s="6">
        <v>1625</v>
      </c>
      <c r="I51" s="6">
        <v>1625</v>
      </c>
      <c r="J51" s="6">
        <v>1625</v>
      </c>
      <c r="K51" s="6">
        <v>1625</v>
      </c>
      <c r="L51" s="6">
        <v>1625</v>
      </c>
      <c r="M51" s="6">
        <v>1625</v>
      </c>
      <c r="N51" s="6">
        <v>1625</v>
      </c>
      <c r="O51" s="6">
        <v>1625</v>
      </c>
      <c r="P51" s="6">
        <v>1625</v>
      </c>
      <c r="Q51" s="6">
        <v>1625</v>
      </c>
      <c r="R51" s="7">
        <v>19500</v>
      </c>
    </row>
    <row r="52" spans="1:18" ht="22.5" x14ac:dyDescent="0.25">
      <c r="A52" s="61"/>
      <c r="B52" s="61"/>
      <c r="C52" s="63"/>
      <c r="D52" s="5" t="s">
        <v>359</v>
      </c>
      <c r="E52" s="5" t="s">
        <v>360</v>
      </c>
      <c r="F52" s="6">
        <v>8400</v>
      </c>
      <c r="G52" s="6">
        <v>8400</v>
      </c>
      <c r="H52" s="6">
        <v>8400</v>
      </c>
      <c r="I52" s="6">
        <v>8400</v>
      </c>
      <c r="J52" s="6">
        <v>8400</v>
      </c>
      <c r="K52" s="6">
        <v>8400</v>
      </c>
      <c r="L52" s="6">
        <v>8400</v>
      </c>
      <c r="M52" s="6">
        <v>8400</v>
      </c>
      <c r="N52" s="6">
        <v>8400</v>
      </c>
      <c r="O52" s="6">
        <v>8400</v>
      </c>
      <c r="P52" s="6">
        <v>8400</v>
      </c>
      <c r="Q52" s="6">
        <v>8400</v>
      </c>
      <c r="R52" s="7">
        <v>100800</v>
      </c>
    </row>
    <row r="53" spans="1:18" ht="22.5" x14ac:dyDescent="0.25">
      <c r="A53" s="61"/>
      <c r="B53" s="61"/>
      <c r="C53" s="63"/>
      <c r="D53" s="5" t="s">
        <v>361</v>
      </c>
      <c r="E53" s="5" t="s">
        <v>362</v>
      </c>
      <c r="F53" s="6">
        <v>11700</v>
      </c>
      <c r="G53" s="6">
        <v>11700</v>
      </c>
      <c r="H53" s="6">
        <v>11700</v>
      </c>
      <c r="I53" s="6">
        <v>11700</v>
      </c>
      <c r="J53" s="6">
        <v>11700</v>
      </c>
      <c r="K53" s="6">
        <v>11700</v>
      </c>
      <c r="L53" s="6">
        <v>11700</v>
      </c>
      <c r="M53" s="6">
        <v>11700</v>
      </c>
      <c r="N53" s="6">
        <v>11700</v>
      </c>
      <c r="O53" s="6">
        <v>11700</v>
      </c>
      <c r="P53" s="6">
        <v>11700</v>
      </c>
      <c r="Q53" s="6">
        <v>11700</v>
      </c>
      <c r="R53" s="7">
        <v>140400</v>
      </c>
    </row>
    <row r="54" spans="1:18" x14ac:dyDescent="0.25">
      <c r="A54" s="61"/>
      <c r="B54" s="61"/>
      <c r="C54" s="8" t="s">
        <v>21</v>
      </c>
      <c r="D54" s="9"/>
      <c r="E54" s="9"/>
      <c r="F54" s="10">
        <v>29320</v>
      </c>
      <c r="G54" s="10">
        <v>29320</v>
      </c>
      <c r="H54" s="10">
        <v>29320</v>
      </c>
      <c r="I54" s="10">
        <v>29320</v>
      </c>
      <c r="J54" s="10">
        <v>29320</v>
      </c>
      <c r="K54" s="10">
        <v>29320</v>
      </c>
      <c r="L54" s="10">
        <v>29320</v>
      </c>
      <c r="M54" s="10">
        <v>29320</v>
      </c>
      <c r="N54" s="10">
        <v>29320</v>
      </c>
      <c r="O54" s="10">
        <v>29320</v>
      </c>
      <c r="P54" s="10">
        <v>29320</v>
      </c>
      <c r="Q54" s="10">
        <v>29320</v>
      </c>
      <c r="R54" s="7">
        <v>351840</v>
      </c>
    </row>
    <row r="55" spans="1:18" ht="22.5" x14ac:dyDescent="0.25">
      <c r="A55" s="61"/>
      <c r="B55" s="61"/>
      <c r="C55" s="62" t="s">
        <v>27</v>
      </c>
      <c r="D55" s="5" t="s">
        <v>381</v>
      </c>
      <c r="E55" s="5" t="s">
        <v>382</v>
      </c>
      <c r="F55" s="6">
        <v>580</v>
      </c>
      <c r="G55" s="6">
        <v>580</v>
      </c>
      <c r="H55" s="6">
        <v>530</v>
      </c>
      <c r="I55" s="6">
        <v>530</v>
      </c>
      <c r="J55" s="6">
        <v>580</v>
      </c>
      <c r="K55" s="6">
        <v>630</v>
      </c>
      <c r="L55" s="6">
        <v>630</v>
      </c>
      <c r="M55" s="6">
        <v>600</v>
      </c>
      <c r="N55" s="6">
        <v>600</v>
      </c>
      <c r="O55" s="6">
        <v>500</v>
      </c>
      <c r="P55" s="6">
        <v>500</v>
      </c>
      <c r="Q55" s="6">
        <v>800</v>
      </c>
      <c r="R55" s="7">
        <v>7060</v>
      </c>
    </row>
    <row r="56" spans="1:18" ht="22.5" x14ac:dyDescent="0.25">
      <c r="A56" s="61"/>
      <c r="B56" s="61"/>
      <c r="C56" s="63"/>
      <c r="D56" s="5" t="s">
        <v>383</v>
      </c>
      <c r="E56" s="5" t="s">
        <v>384</v>
      </c>
      <c r="F56" s="6">
        <v>500</v>
      </c>
      <c r="G56" s="6">
        <v>600</v>
      </c>
      <c r="H56" s="6">
        <v>500</v>
      </c>
      <c r="I56" s="6">
        <v>600</v>
      </c>
      <c r="J56" s="6">
        <v>500</v>
      </c>
      <c r="K56" s="6">
        <v>600</v>
      </c>
      <c r="L56" s="6">
        <v>500</v>
      </c>
      <c r="M56" s="6">
        <v>600</v>
      </c>
      <c r="N56" s="6">
        <v>500</v>
      </c>
      <c r="O56" s="6">
        <v>600</v>
      </c>
      <c r="P56" s="6">
        <v>500</v>
      </c>
      <c r="Q56" s="6">
        <v>600</v>
      </c>
      <c r="R56" s="7">
        <v>6600</v>
      </c>
    </row>
    <row r="57" spans="1:18" ht="33.75" x14ac:dyDescent="0.25">
      <c r="A57" s="61"/>
      <c r="B57" s="61"/>
      <c r="C57" s="63"/>
      <c r="D57" s="5" t="s">
        <v>385</v>
      </c>
      <c r="E57" s="5" t="s">
        <v>386</v>
      </c>
      <c r="F57" s="6">
        <v>60</v>
      </c>
      <c r="G57" s="6">
        <v>60</v>
      </c>
      <c r="H57" s="6">
        <v>60</v>
      </c>
      <c r="I57" s="6">
        <v>60</v>
      </c>
      <c r="J57" s="6">
        <v>60</v>
      </c>
      <c r="K57" s="6">
        <v>60</v>
      </c>
      <c r="L57" s="6">
        <v>60</v>
      </c>
      <c r="M57" s="6">
        <v>60</v>
      </c>
      <c r="N57" s="6">
        <v>60</v>
      </c>
      <c r="O57" s="6">
        <v>60</v>
      </c>
      <c r="P57" s="6">
        <v>60</v>
      </c>
      <c r="Q57" s="6">
        <v>60</v>
      </c>
      <c r="R57" s="7">
        <v>720</v>
      </c>
    </row>
    <row r="58" spans="1:18" ht="22.5" x14ac:dyDescent="0.25">
      <c r="A58" s="61"/>
      <c r="B58" s="61"/>
      <c r="C58" s="63"/>
      <c r="D58" s="5" t="s">
        <v>387</v>
      </c>
      <c r="E58" s="5" t="s">
        <v>388</v>
      </c>
      <c r="F58" s="6">
        <v>7000</v>
      </c>
      <c r="G58" s="6">
        <v>5500</v>
      </c>
      <c r="H58" s="6">
        <v>7500</v>
      </c>
      <c r="I58" s="6">
        <v>5600</v>
      </c>
      <c r="J58" s="6">
        <v>5000</v>
      </c>
      <c r="K58" s="6">
        <v>5500</v>
      </c>
      <c r="L58" s="6">
        <v>6500</v>
      </c>
      <c r="M58" s="6">
        <v>6500</v>
      </c>
      <c r="N58" s="6">
        <v>4500</v>
      </c>
      <c r="O58" s="6">
        <v>4200</v>
      </c>
      <c r="P58" s="6">
        <v>5000</v>
      </c>
      <c r="Q58" s="6">
        <v>7000</v>
      </c>
      <c r="R58" s="7">
        <v>69800</v>
      </c>
    </row>
    <row r="59" spans="1:18" ht="22.5" x14ac:dyDescent="0.25">
      <c r="A59" s="61"/>
      <c r="B59" s="61"/>
      <c r="C59" s="63"/>
      <c r="D59" s="5" t="s">
        <v>389</v>
      </c>
      <c r="E59" s="5" t="s">
        <v>390</v>
      </c>
      <c r="F59" s="6">
        <v>1400</v>
      </c>
      <c r="G59" s="6">
        <v>1800</v>
      </c>
      <c r="H59" s="6">
        <v>2200</v>
      </c>
      <c r="I59" s="6">
        <v>2000</v>
      </c>
      <c r="J59" s="6">
        <v>2500</v>
      </c>
      <c r="K59" s="6">
        <v>1000</v>
      </c>
      <c r="L59" s="6">
        <v>1000</v>
      </c>
      <c r="M59" s="6">
        <v>1000</v>
      </c>
      <c r="N59" s="6">
        <v>700</v>
      </c>
      <c r="O59" s="6">
        <v>700</v>
      </c>
      <c r="P59" s="6">
        <v>2000</v>
      </c>
      <c r="Q59" s="6">
        <v>1800</v>
      </c>
      <c r="R59" s="7">
        <v>18100</v>
      </c>
    </row>
    <row r="60" spans="1:18" ht="22.5" x14ac:dyDescent="0.25">
      <c r="A60" s="61"/>
      <c r="B60" s="61"/>
      <c r="C60" s="63"/>
      <c r="D60" s="5" t="s">
        <v>391</v>
      </c>
      <c r="E60" s="5" t="s">
        <v>392</v>
      </c>
      <c r="F60" s="6">
        <v>8000</v>
      </c>
      <c r="G60" s="6">
        <v>6000</v>
      </c>
      <c r="H60" s="6">
        <v>8000</v>
      </c>
      <c r="I60" s="6">
        <v>6000</v>
      </c>
      <c r="J60" s="6">
        <v>8000</v>
      </c>
      <c r="K60" s="6">
        <v>6000</v>
      </c>
      <c r="L60" s="6">
        <v>8000</v>
      </c>
      <c r="M60" s="6">
        <v>6000</v>
      </c>
      <c r="N60" s="6">
        <v>8000</v>
      </c>
      <c r="O60" s="6">
        <v>6000</v>
      </c>
      <c r="P60" s="6">
        <v>8000</v>
      </c>
      <c r="Q60" s="6">
        <v>6000</v>
      </c>
      <c r="R60" s="7">
        <v>84000</v>
      </c>
    </row>
    <row r="61" spans="1:18" ht="22.5" x14ac:dyDescent="0.25">
      <c r="A61" s="61"/>
      <c r="B61" s="61"/>
      <c r="C61" s="63"/>
      <c r="D61" s="5" t="s">
        <v>393</v>
      </c>
      <c r="E61" s="5" t="s">
        <v>394</v>
      </c>
      <c r="F61" s="6">
        <v>14000</v>
      </c>
      <c r="G61" s="6">
        <v>13900</v>
      </c>
      <c r="H61" s="6">
        <v>16000</v>
      </c>
      <c r="I61" s="6">
        <v>14000</v>
      </c>
      <c r="J61" s="6">
        <v>9800</v>
      </c>
      <c r="K61" s="6">
        <v>13000</v>
      </c>
      <c r="L61" s="6">
        <v>14850</v>
      </c>
      <c r="M61" s="6">
        <v>13000</v>
      </c>
      <c r="N61" s="6">
        <v>8400</v>
      </c>
      <c r="O61" s="6">
        <v>10000</v>
      </c>
      <c r="P61" s="6">
        <v>9000</v>
      </c>
      <c r="Q61" s="6">
        <v>11000</v>
      </c>
      <c r="R61" s="7">
        <v>146950</v>
      </c>
    </row>
    <row r="62" spans="1:18" x14ac:dyDescent="0.25">
      <c r="A62" s="61"/>
      <c r="B62" s="61"/>
      <c r="C62" s="8" t="s">
        <v>32</v>
      </c>
      <c r="D62" s="9"/>
      <c r="E62" s="9"/>
      <c r="F62" s="10">
        <v>31540</v>
      </c>
      <c r="G62" s="10">
        <v>28440</v>
      </c>
      <c r="H62" s="10">
        <v>34790</v>
      </c>
      <c r="I62" s="10">
        <v>28790</v>
      </c>
      <c r="J62" s="10">
        <v>26440</v>
      </c>
      <c r="K62" s="10">
        <v>26790</v>
      </c>
      <c r="L62" s="10">
        <v>31540</v>
      </c>
      <c r="M62" s="10">
        <v>27760</v>
      </c>
      <c r="N62" s="10">
        <v>22760</v>
      </c>
      <c r="O62" s="10">
        <v>22060</v>
      </c>
      <c r="P62" s="10">
        <v>25060</v>
      </c>
      <c r="Q62" s="10">
        <v>27260</v>
      </c>
      <c r="R62" s="7">
        <v>333230</v>
      </c>
    </row>
    <row r="63" spans="1:18" x14ac:dyDescent="0.25">
      <c r="A63" s="61"/>
      <c r="B63" s="61"/>
      <c r="C63" s="11" t="s">
        <v>33</v>
      </c>
      <c r="D63" s="9"/>
      <c r="E63" s="9"/>
      <c r="F63" s="7">
        <v>-2220</v>
      </c>
      <c r="G63" s="7">
        <v>880</v>
      </c>
      <c r="H63" s="7">
        <v>-5470</v>
      </c>
      <c r="I63" s="7">
        <v>530</v>
      </c>
      <c r="J63" s="7">
        <v>2880</v>
      </c>
      <c r="K63" s="7">
        <v>2530</v>
      </c>
      <c r="L63" s="7">
        <v>-2220</v>
      </c>
      <c r="M63" s="7">
        <v>1560</v>
      </c>
      <c r="N63" s="7">
        <v>6560</v>
      </c>
      <c r="O63" s="7">
        <v>7260</v>
      </c>
      <c r="P63" s="7">
        <v>4260</v>
      </c>
      <c r="Q63" s="7">
        <v>2060</v>
      </c>
      <c r="R63" s="7">
        <v>18610</v>
      </c>
    </row>
    <row r="64" spans="1:18" ht="22.5" x14ac:dyDescent="0.25">
      <c r="A64" s="61"/>
      <c r="B64" s="61"/>
      <c r="C64" s="62" t="s">
        <v>239</v>
      </c>
      <c r="D64" s="5" t="s">
        <v>430</v>
      </c>
      <c r="E64" s="5" t="s">
        <v>431</v>
      </c>
      <c r="F64" s="6">
        <v>200</v>
      </c>
      <c r="G64" s="6">
        <v>200</v>
      </c>
      <c r="H64" s="6">
        <v>200</v>
      </c>
      <c r="I64" s="6">
        <v>200</v>
      </c>
      <c r="J64" s="6">
        <v>200</v>
      </c>
      <c r="K64" s="6">
        <v>200</v>
      </c>
      <c r="L64" s="6">
        <v>200</v>
      </c>
      <c r="M64" s="6">
        <v>200</v>
      </c>
      <c r="N64" s="6">
        <v>200</v>
      </c>
      <c r="O64" s="6">
        <v>200</v>
      </c>
      <c r="P64" s="6">
        <v>200</v>
      </c>
      <c r="Q64" s="6">
        <v>200</v>
      </c>
      <c r="R64" s="7">
        <v>2400</v>
      </c>
    </row>
    <row r="65" spans="1:18" ht="22.5" x14ac:dyDescent="0.25">
      <c r="A65" s="61"/>
      <c r="B65" s="61"/>
      <c r="C65" s="63"/>
      <c r="D65" s="5" t="s">
        <v>432</v>
      </c>
      <c r="E65" s="5" t="s">
        <v>433</v>
      </c>
      <c r="F65" s="6">
        <v>55</v>
      </c>
      <c r="G65" s="6">
        <v>55</v>
      </c>
      <c r="H65" s="6">
        <v>55</v>
      </c>
      <c r="I65" s="6">
        <v>55</v>
      </c>
      <c r="J65" s="6">
        <v>55</v>
      </c>
      <c r="K65" s="6">
        <v>55</v>
      </c>
      <c r="L65" s="6">
        <v>55</v>
      </c>
      <c r="M65" s="6">
        <v>55</v>
      </c>
      <c r="N65" s="6">
        <v>55</v>
      </c>
      <c r="O65" s="6">
        <v>55</v>
      </c>
      <c r="P65" s="6">
        <v>55</v>
      </c>
      <c r="Q65" s="6">
        <v>55</v>
      </c>
      <c r="R65" s="7">
        <v>660</v>
      </c>
    </row>
    <row r="66" spans="1:18" ht="22.5" x14ac:dyDescent="0.25">
      <c r="A66" s="61"/>
      <c r="B66" s="61"/>
      <c r="C66" s="62" t="s">
        <v>293</v>
      </c>
      <c r="D66" s="5" t="s">
        <v>450</v>
      </c>
      <c r="E66" s="5" t="s">
        <v>451</v>
      </c>
      <c r="F66" s="6">
        <v>400</v>
      </c>
      <c r="G66" s="6">
        <v>0</v>
      </c>
      <c r="H66" s="6">
        <v>300</v>
      </c>
      <c r="I66" s="6">
        <v>400</v>
      </c>
      <c r="J66" s="6">
        <v>300</v>
      </c>
      <c r="K66" s="6">
        <v>400</v>
      </c>
      <c r="L66" s="6">
        <v>300</v>
      </c>
      <c r="M66" s="6">
        <v>0</v>
      </c>
      <c r="N66" s="6">
        <v>400</v>
      </c>
      <c r="O66" s="6">
        <v>300</v>
      </c>
      <c r="P66" s="6">
        <v>200</v>
      </c>
      <c r="Q66" s="6">
        <v>300</v>
      </c>
      <c r="R66" s="7">
        <v>3300</v>
      </c>
    </row>
    <row r="67" spans="1:18" ht="22.5" x14ac:dyDescent="0.25">
      <c r="A67" s="61"/>
      <c r="B67" s="61"/>
      <c r="C67" s="63"/>
      <c r="D67" s="5" t="s">
        <v>452</v>
      </c>
      <c r="E67" s="5" t="s">
        <v>453</v>
      </c>
      <c r="F67" s="6">
        <v>200</v>
      </c>
      <c r="G67" s="6">
        <v>200</v>
      </c>
      <c r="H67" s="6">
        <v>200</v>
      </c>
      <c r="I67" s="6">
        <v>200</v>
      </c>
      <c r="J67" s="6">
        <v>200</v>
      </c>
      <c r="K67" s="6">
        <v>200</v>
      </c>
      <c r="L67" s="6">
        <v>200</v>
      </c>
      <c r="M67" s="6">
        <v>200</v>
      </c>
      <c r="N67" s="6">
        <v>200</v>
      </c>
      <c r="O67" s="6">
        <v>200</v>
      </c>
      <c r="P67" s="6">
        <v>200</v>
      </c>
      <c r="Q67" s="6">
        <v>200</v>
      </c>
      <c r="R67" s="7">
        <v>2400</v>
      </c>
    </row>
    <row r="68" spans="1:18" ht="22.5" x14ac:dyDescent="0.25">
      <c r="A68" s="61"/>
      <c r="B68" s="61"/>
      <c r="C68" s="63"/>
      <c r="D68" s="5" t="s">
        <v>456</v>
      </c>
      <c r="E68" s="5" t="s">
        <v>457</v>
      </c>
      <c r="F68" s="6">
        <v>250</v>
      </c>
      <c r="G68" s="6">
        <v>0</v>
      </c>
      <c r="H68" s="6">
        <v>250</v>
      </c>
      <c r="I68" s="6">
        <v>0</v>
      </c>
      <c r="J68" s="6">
        <v>250</v>
      </c>
      <c r="K68" s="6">
        <v>0</v>
      </c>
      <c r="L68" s="6">
        <v>250</v>
      </c>
      <c r="M68" s="6">
        <v>0</v>
      </c>
      <c r="N68" s="6">
        <v>250</v>
      </c>
      <c r="O68" s="6">
        <v>0</v>
      </c>
      <c r="P68" s="6">
        <v>250</v>
      </c>
      <c r="Q68" s="6">
        <v>0</v>
      </c>
      <c r="R68" s="7">
        <v>1500</v>
      </c>
    </row>
    <row r="69" spans="1:18" ht="22.5" x14ac:dyDescent="0.25">
      <c r="A69" s="61"/>
      <c r="B69" s="61"/>
      <c r="C69" s="63"/>
      <c r="D69" s="5" t="s">
        <v>460</v>
      </c>
      <c r="E69" s="5" t="s">
        <v>461</v>
      </c>
      <c r="F69" s="6">
        <v>400</v>
      </c>
      <c r="G69" s="6">
        <v>400</v>
      </c>
      <c r="H69" s="6">
        <v>400</v>
      </c>
      <c r="I69" s="6">
        <v>400</v>
      </c>
      <c r="J69" s="6">
        <v>400</v>
      </c>
      <c r="K69" s="6">
        <v>400</v>
      </c>
      <c r="L69" s="6">
        <v>400</v>
      </c>
      <c r="M69" s="6">
        <v>400</v>
      </c>
      <c r="N69" s="6">
        <v>400</v>
      </c>
      <c r="O69" s="6">
        <v>400</v>
      </c>
      <c r="P69" s="6">
        <v>400</v>
      </c>
      <c r="Q69" s="6">
        <v>400</v>
      </c>
      <c r="R69" s="7">
        <v>4800</v>
      </c>
    </row>
    <row r="70" spans="1:18" ht="22.5" x14ac:dyDescent="0.25">
      <c r="A70" s="61"/>
      <c r="B70" s="61"/>
      <c r="C70" s="63"/>
      <c r="D70" s="5" t="s">
        <v>462</v>
      </c>
      <c r="E70" s="5" t="s">
        <v>463</v>
      </c>
      <c r="F70" s="6">
        <v>250</v>
      </c>
      <c r="G70" s="6">
        <v>250</v>
      </c>
      <c r="H70" s="6">
        <v>250</v>
      </c>
      <c r="I70" s="6">
        <v>250</v>
      </c>
      <c r="J70" s="6">
        <v>250</v>
      </c>
      <c r="K70" s="6">
        <v>250</v>
      </c>
      <c r="L70" s="6">
        <v>250</v>
      </c>
      <c r="M70" s="6">
        <v>250</v>
      </c>
      <c r="N70" s="6">
        <v>250</v>
      </c>
      <c r="O70" s="6">
        <v>250</v>
      </c>
      <c r="P70" s="6">
        <v>250</v>
      </c>
      <c r="Q70" s="6">
        <v>250</v>
      </c>
      <c r="R70" s="7">
        <v>3000</v>
      </c>
    </row>
    <row r="71" spans="1:18" ht="22.5" x14ac:dyDescent="0.25">
      <c r="A71" s="61"/>
      <c r="B71" s="61"/>
      <c r="C71" s="4" t="s">
        <v>333</v>
      </c>
      <c r="D71" s="5" t="s">
        <v>468</v>
      </c>
      <c r="E71" s="5" t="s">
        <v>469</v>
      </c>
      <c r="F71" s="6">
        <v>8000</v>
      </c>
      <c r="G71" s="6">
        <v>8000</v>
      </c>
      <c r="H71" s="6">
        <v>7000</v>
      </c>
      <c r="I71" s="6">
        <v>8000</v>
      </c>
      <c r="J71" s="6">
        <v>8000</v>
      </c>
      <c r="K71" s="6">
        <v>7000</v>
      </c>
      <c r="L71" s="6">
        <v>8000</v>
      </c>
      <c r="M71" s="6">
        <v>8000</v>
      </c>
      <c r="N71" s="6">
        <v>7000</v>
      </c>
      <c r="O71" s="6">
        <v>8000</v>
      </c>
      <c r="P71" s="6">
        <v>8000</v>
      </c>
      <c r="Q71" s="6">
        <v>7000</v>
      </c>
      <c r="R71" s="7">
        <v>92000</v>
      </c>
    </row>
    <row r="72" spans="1:18" x14ac:dyDescent="0.25">
      <c r="A72" s="61"/>
      <c r="B72" s="61"/>
      <c r="C72" s="8" t="s">
        <v>344</v>
      </c>
      <c r="D72" s="9"/>
      <c r="E72" s="9"/>
      <c r="F72" s="10">
        <v>9755</v>
      </c>
      <c r="G72" s="10">
        <v>9105</v>
      </c>
      <c r="H72" s="10">
        <v>8655</v>
      </c>
      <c r="I72" s="10">
        <v>9505</v>
      </c>
      <c r="J72" s="10">
        <v>9655</v>
      </c>
      <c r="K72" s="10">
        <v>8505</v>
      </c>
      <c r="L72" s="10">
        <v>9655</v>
      </c>
      <c r="M72" s="10">
        <v>9105</v>
      </c>
      <c r="N72" s="10">
        <v>8755</v>
      </c>
      <c r="O72" s="10">
        <v>9405</v>
      </c>
      <c r="P72" s="10">
        <v>9555</v>
      </c>
      <c r="Q72" s="10">
        <v>8405</v>
      </c>
      <c r="R72" s="7">
        <v>110060</v>
      </c>
    </row>
    <row r="73" spans="1:18" x14ac:dyDescent="0.25">
      <c r="A73" s="61"/>
      <c r="B73" s="61"/>
      <c r="C73" s="13" t="s">
        <v>345</v>
      </c>
      <c r="D73" s="9"/>
      <c r="E73" s="9"/>
      <c r="F73" s="14">
        <v>-11975</v>
      </c>
      <c r="G73" s="14">
        <v>-8225</v>
      </c>
      <c r="H73" s="14">
        <v>-14125</v>
      </c>
      <c r="I73" s="14">
        <v>-8975</v>
      </c>
      <c r="J73" s="14">
        <v>-6775</v>
      </c>
      <c r="K73" s="14">
        <v>-5975</v>
      </c>
      <c r="L73" s="14">
        <v>-11875</v>
      </c>
      <c r="M73" s="14">
        <v>-7545</v>
      </c>
      <c r="N73" s="14">
        <v>-2195</v>
      </c>
      <c r="O73" s="14">
        <v>-2145</v>
      </c>
      <c r="P73" s="14">
        <v>-5295</v>
      </c>
      <c r="Q73" s="14">
        <v>-6345</v>
      </c>
      <c r="R73" s="7">
        <v>-91450</v>
      </c>
    </row>
    <row r="74" spans="1:18" x14ac:dyDescent="0.25">
      <c r="A74" s="15"/>
      <c r="B74" s="15"/>
      <c r="C74" s="16" t="s">
        <v>505</v>
      </c>
      <c r="D74" s="9"/>
      <c r="E74" s="9"/>
      <c r="F74" s="17">
        <v>-4642</v>
      </c>
      <c r="G74" s="17">
        <v>2798</v>
      </c>
      <c r="H74" s="17">
        <v>-5352</v>
      </c>
      <c r="I74" s="17">
        <v>6393</v>
      </c>
      <c r="J74" s="17">
        <v>5258</v>
      </c>
      <c r="K74" s="17">
        <v>4778</v>
      </c>
      <c r="L74" s="17">
        <v>-6052</v>
      </c>
      <c r="M74" s="17">
        <v>-392</v>
      </c>
      <c r="N74" s="17">
        <v>8453</v>
      </c>
      <c r="O74" s="17">
        <v>8068</v>
      </c>
      <c r="P74" s="17">
        <v>-822</v>
      </c>
      <c r="Q74" s="17">
        <v>633</v>
      </c>
      <c r="R74" s="7">
        <v>19121</v>
      </c>
    </row>
  </sheetData>
  <mergeCells count="15">
    <mergeCell ref="A2:A73"/>
    <mergeCell ref="B2:B46"/>
    <mergeCell ref="C3:C8"/>
    <mergeCell ref="C9:C10"/>
    <mergeCell ref="C12:C13"/>
    <mergeCell ref="C15:C17"/>
    <mergeCell ref="C18:C32"/>
    <mergeCell ref="C33:C35"/>
    <mergeCell ref="C36:C37"/>
    <mergeCell ref="C39:C43"/>
    <mergeCell ref="B47:B73"/>
    <mergeCell ref="C47:C53"/>
    <mergeCell ref="C55:C61"/>
    <mergeCell ref="C64:C65"/>
    <mergeCell ref="C66:C7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9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RowHeight="15" x14ac:dyDescent="0.25"/>
  <cols>
    <col min="1" max="1" width="22.5703125" bestFit="1" customWidth="1"/>
    <col min="2" max="2" width="7.42578125" bestFit="1" customWidth="1"/>
    <col min="3" max="3" width="7.85546875" bestFit="1" customWidth="1"/>
    <col min="4" max="4" width="11.7109375" bestFit="1" customWidth="1"/>
    <col min="5" max="5" width="7.42578125" bestFit="1" customWidth="1"/>
    <col min="6" max="6" width="7.85546875" bestFit="1" customWidth="1"/>
    <col min="7" max="7" width="11.7109375" bestFit="1" customWidth="1"/>
    <col min="8" max="8" width="7.42578125" bestFit="1" customWidth="1"/>
    <col min="9" max="9" width="7.85546875" bestFit="1" customWidth="1"/>
    <col min="10" max="10" width="11.7109375" bestFit="1" customWidth="1"/>
    <col min="11" max="11" width="7.42578125" bestFit="1" customWidth="1"/>
    <col min="12" max="12" width="7.85546875" bestFit="1" customWidth="1"/>
    <col min="13" max="13" width="11.7109375" bestFit="1" customWidth="1"/>
    <col min="14" max="14" width="0" hidden="1" customWidth="1"/>
  </cols>
  <sheetData>
    <row r="1" spans="1:13" x14ac:dyDescent="0.25">
      <c r="A1" s="18" t="s">
        <v>2</v>
      </c>
    </row>
    <row r="2" spans="1:13" x14ac:dyDescent="0.25">
      <c r="A2" s="19"/>
      <c r="B2" s="64" t="s">
        <v>524</v>
      </c>
      <c r="C2" s="64"/>
      <c r="D2" s="64"/>
      <c r="E2" s="64"/>
      <c r="F2" s="64"/>
      <c r="G2" s="64"/>
      <c r="H2" s="64"/>
      <c r="I2" s="64"/>
      <c r="J2" s="64"/>
      <c r="K2" s="65" t="s">
        <v>525</v>
      </c>
      <c r="L2" s="65" t="s">
        <v>526</v>
      </c>
      <c r="M2" s="68" t="s">
        <v>527</v>
      </c>
    </row>
    <row r="3" spans="1:13" x14ac:dyDescent="0.25">
      <c r="A3" s="20"/>
      <c r="B3" s="64" t="s">
        <v>1</v>
      </c>
      <c r="C3" s="64"/>
      <c r="D3" s="64"/>
      <c r="E3" s="64"/>
      <c r="F3" s="64"/>
      <c r="G3" s="64"/>
      <c r="H3" s="64"/>
      <c r="I3" s="64"/>
      <c r="J3" s="64"/>
      <c r="K3" s="66"/>
      <c r="L3" s="66"/>
      <c r="M3" s="69"/>
    </row>
    <row r="4" spans="1:13" x14ac:dyDescent="0.25">
      <c r="A4" s="20"/>
      <c r="B4" s="71" t="s">
        <v>15</v>
      </c>
      <c r="C4" s="72"/>
      <c r="D4" s="72"/>
      <c r="E4" s="71" t="s">
        <v>346</v>
      </c>
      <c r="F4" s="72"/>
      <c r="G4" s="72"/>
      <c r="H4" s="71" t="s">
        <v>474</v>
      </c>
      <c r="I4" s="72"/>
      <c r="J4" s="72"/>
      <c r="K4" s="66"/>
      <c r="L4" s="66"/>
      <c r="M4" s="69"/>
    </row>
    <row r="5" spans="1:13" x14ac:dyDescent="0.25">
      <c r="A5" s="20"/>
      <c r="B5" s="71" t="s">
        <v>528</v>
      </c>
      <c r="C5" s="72"/>
      <c r="D5" s="72"/>
      <c r="E5" s="71" t="s">
        <v>529</v>
      </c>
      <c r="F5" s="72"/>
      <c r="G5" s="72"/>
      <c r="H5" s="71" t="s">
        <v>530</v>
      </c>
      <c r="I5" s="72"/>
      <c r="J5" s="72"/>
      <c r="K5" s="66"/>
      <c r="L5" s="66"/>
      <c r="M5" s="69"/>
    </row>
    <row r="6" spans="1:13" ht="22.5" x14ac:dyDescent="0.25">
      <c r="A6" s="20"/>
      <c r="B6" s="21" t="s">
        <v>525</v>
      </c>
      <c r="C6" s="21" t="s">
        <v>526</v>
      </c>
      <c r="D6" s="21" t="s">
        <v>527</v>
      </c>
      <c r="E6" s="21" t="s">
        <v>525</v>
      </c>
      <c r="F6" s="21" t="s">
        <v>526</v>
      </c>
      <c r="G6" s="21" t="s">
        <v>527</v>
      </c>
      <c r="H6" s="21" t="s">
        <v>525</v>
      </c>
      <c r="I6" s="21" t="s">
        <v>526</v>
      </c>
      <c r="J6" s="21" t="s">
        <v>527</v>
      </c>
      <c r="K6" s="67"/>
      <c r="L6" s="67"/>
      <c r="M6" s="70"/>
    </row>
    <row r="7" spans="1:13" x14ac:dyDescent="0.25">
      <c r="A7" s="5" t="s">
        <v>16</v>
      </c>
      <c r="B7" s="22">
        <v>0</v>
      </c>
      <c r="C7" s="22">
        <v>0</v>
      </c>
      <c r="D7" s="23">
        <v>0</v>
      </c>
      <c r="E7" s="22">
        <v>267242.03999999998</v>
      </c>
      <c r="F7" s="22">
        <v>234560</v>
      </c>
      <c r="G7" s="23">
        <v>351840</v>
      </c>
      <c r="H7" s="22">
        <v>0</v>
      </c>
      <c r="I7" s="22">
        <v>0</v>
      </c>
      <c r="J7" s="23">
        <v>0</v>
      </c>
      <c r="K7" s="24">
        <v>267242.03999999998</v>
      </c>
      <c r="L7" s="24">
        <v>234560</v>
      </c>
      <c r="M7" s="25">
        <v>351840</v>
      </c>
    </row>
    <row r="8" spans="1:13" x14ac:dyDescent="0.25">
      <c r="A8" s="8" t="s">
        <v>21</v>
      </c>
      <c r="B8" s="26">
        <v>0</v>
      </c>
      <c r="C8" s="26">
        <v>0</v>
      </c>
      <c r="D8" s="27">
        <v>0</v>
      </c>
      <c r="E8" s="26">
        <v>267242.03999999998</v>
      </c>
      <c r="F8" s="26">
        <v>234560</v>
      </c>
      <c r="G8" s="27">
        <v>351840</v>
      </c>
      <c r="H8" s="26">
        <v>0</v>
      </c>
      <c r="I8" s="26">
        <v>0</v>
      </c>
      <c r="J8" s="27">
        <v>0</v>
      </c>
      <c r="K8" s="28">
        <v>267242.03999999998</v>
      </c>
      <c r="L8" s="28">
        <v>234560</v>
      </c>
      <c r="M8" s="29">
        <v>351840</v>
      </c>
    </row>
    <row r="9" spans="1:13" x14ac:dyDescent="0.25">
      <c r="A9" s="5" t="s">
        <v>22</v>
      </c>
      <c r="B9" s="22">
        <v>0</v>
      </c>
      <c r="C9" s="22">
        <v>0</v>
      </c>
      <c r="D9" s="23">
        <v>0</v>
      </c>
      <c r="E9" s="22">
        <v>0</v>
      </c>
      <c r="F9" s="22">
        <v>0</v>
      </c>
      <c r="G9" s="23">
        <v>0</v>
      </c>
      <c r="H9" s="22">
        <v>0</v>
      </c>
      <c r="I9" s="22">
        <v>0</v>
      </c>
      <c r="J9" s="23">
        <v>0</v>
      </c>
      <c r="K9" s="24">
        <v>0</v>
      </c>
      <c r="L9" s="24">
        <v>0</v>
      </c>
      <c r="M9" s="25">
        <v>0</v>
      </c>
    </row>
    <row r="10" spans="1:13" x14ac:dyDescent="0.25">
      <c r="A10" s="30" t="s">
        <v>27</v>
      </c>
      <c r="B10" s="31">
        <v>0</v>
      </c>
      <c r="C10" s="31">
        <v>0</v>
      </c>
      <c r="D10" s="32">
        <v>0</v>
      </c>
      <c r="E10" s="31">
        <v>142106</v>
      </c>
      <c r="F10" s="31">
        <v>236090</v>
      </c>
      <c r="G10" s="32">
        <v>333230</v>
      </c>
      <c r="H10" s="31">
        <v>0</v>
      </c>
      <c r="I10" s="31">
        <v>0</v>
      </c>
      <c r="J10" s="32">
        <v>0</v>
      </c>
      <c r="K10" s="28">
        <v>142106</v>
      </c>
      <c r="L10" s="28">
        <v>236090</v>
      </c>
      <c r="M10" s="29">
        <v>333230</v>
      </c>
    </row>
    <row r="11" spans="1:13" x14ac:dyDescent="0.25">
      <c r="A11" s="5" t="s">
        <v>395</v>
      </c>
      <c r="B11" s="33"/>
      <c r="C11" s="33"/>
      <c r="D11" s="33"/>
      <c r="E11" s="22">
        <v>0</v>
      </c>
      <c r="F11" s="22">
        <v>0</v>
      </c>
      <c r="G11" s="23">
        <v>0</v>
      </c>
      <c r="H11" s="22">
        <v>0</v>
      </c>
      <c r="I11" s="22">
        <v>0</v>
      </c>
      <c r="J11" s="23">
        <v>0</v>
      </c>
      <c r="K11" s="24">
        <v>0</v>
      </c>
      <c r="L11" s="24">
        <v>0</v>
      </c>
      <c r="M11" s="25">
        <v>0</v>
      </c>
    </row>
    <row r="12" spans="1:13" x14ac:dyDescent="0.25">
      <c r="A12" s="8" t="s">
        <v>32</v>
      </c>
      <c r="B12" s="26">
        <v>0</v>
      </c>
      <c r="C12" s="26">
        <v>0</v>
      </c>
      <c r="D12" s="27">
        <v>0</v>
      </c>
      <c r="E12" s="26">
        <v>142106</v>
      </c>
      <c r="F12" s="26">
        <v>236090</v>
      </c>
      <c r="G12" s="27">
        <v>333230</v>
      </c>
      <c r="H12" s="26">
        <v>0</v>
      </c>
      <c r="I12" s="26">
        <v>0</v>
      </c>
      <c r="J12" s="27">
        <v>0</v>
      </c>
      <c r="K12" s="28">
        <v>142106</v>
      </c>
      <c r="L12" s="28">
        <v>236090</v>
      </c>
      <c r="M12" s="29">
        <v>333230</v>
      </c>
    </row>
    <row r="13" spans="1:13" x14ac:dyDescent="0.25">
      <c r="A13" s="11" t="s">
        <v>33</v>
      </c>
      <c r="B13" s="34">
        <v>0</v>
      </c>
      <c r="C13" s="34">
        <v>0</v>
      </c>
      <c r="D13" s="35">
        <v>0</v>
      </c>
      <c r="E13" s="34">
        <v>125136.04</v>
      </c>
      <c r="F13" s="34">
        <v>-1530</v>
      </c>
      <c r="G13" s="35">
        <v>18610</v>
      </c>
      <c r="H13" s="34">
        <v>0</v>
      </c>
      <c r="I13" s="34">
        <v>0</v>
      </c>
      <c r="J13" s="35">
        <v>0</v>
      </c>
      <c r="K13" s="24">
        <v>125136.04</v>
      </c>
      <c r="L13" s="24">
        <v>-1530</v>
      </c>
      <c r="M13" s="25">
        <v>18610</v>
      </c>
    </row>
    <row r="14" spans="1:13" x14ac:dyDescent="0.25">
      <c r="A14" s="30" t="s">
        <v>34</v>
      </c>
      <c r="B14" s="31">
        <v>442.18</v>
      </c>
      <c r="C14" s="31">
        <v>760</v>
      </c>
      <c r="D14" s="32">
        <v>1140</v>
      </c>
      <c r="E14" s="36"/>
      <c r="F14" s="36"/>
      <c r="G14" s="36"/>
      <c r="H14" s="36"/>
      <c r="I14" s="36"/>
      <c r="J14" s="36"/>
      <c r="K14" s="28">
        <v>442.18</v>
      </c>
      <c r="L14" s="28">
        <v>760</v>
      </c>
      <c r="M14" s="29">
        <v>1140</v>
      </c>
    </row>
    <row r="15" spans="1:13" x14ac:dyDescent="0.25">
      <c r="A15" s="5" t="s">
        <v>39</v>
      </c>
      <c r="B15" s="22">
        <v>73457.19</v>
      </c>
      <c r="C15" s="22">
        <v>161665</v>
      </c>
      <c r="D15" s="23">
        <v>230320</v>
      </c>
      <c r="E15" s="22">
        <v>0</v>
      </c>
      <c r="F15" s="22">
        <v>0</v>
      </c>
      <c r="G15" s="23">
        <v>0</v>
      </c>
      <c r="H15" s="33"/>
      <c r="I15" s="33"/>
      <c r="J15" s="33"/>
      <c r="K15" s="24">
        <v>73457.19</v>
      </c>
      <c r="L15" s="24">
        <v>161665</v>
      </c>
      <c r="M15" s="25">
        <v>230320</v>
      </c>
    </row>
    <row r="16" spans="1:13" x14ac:dyDescent="0.25">
      <c r="A16" s="30" t="s">
        <v>96</v>
      </c>
      <c r="B16" s="31">
        <v>2028.49</v>
      </c>
      <c r="C16" s="31">
        <v>3040</v>
      </c>
      <c r="D16" s="32">
        <v>4560</v>
      </c>
      <c r="E16" s="36"/>
      <c r="F16" s="36"/>
      <c r="G16" s="36"/>
      <c r="H16" s="36"/>
      <c r="I16" s="36"/>
      <c r="J16" s="36"/>
      <c r="K16" s="28">
        <v>2028.49</v>
      </c>
      <c r="L16" s="28">
        <v>3040</v>
      </c>
      <c r="M16" s="29">
        <v>4560</v>
      </c>
    </row>
    <row r="17" spans="1:13" x14ac:dyDescent="0.25">
      <c r="A17" s="5" t="s">
        <v>105</v>
      </c>
      <c r="B17" s="22">
        <v>66740.94</v>
      </c>
      <c r="C17" s="22">
        <v>71600</v>
      </c>
      <c r="D17" s="23">
        <v>107400</v>
      </c>
      <c r="E17" s="33"/>
      <c r="F17" s="33"/>
      <c r="G17" s="33"/>
      <c r="H17" s="33"/>
      <c r="I17" s="33"/>
      <c r="J17" s="33"/>
      <c r="K17" s="24">
        <v>66740.94</v>
      </c>
      <c r="L17" s="24">
        <v>71600</v>
      </c>
      <c r="M17" s="25">
        <v>107400</v>
      </c>
    </row>
    <row r="18" spans="1:13" x14ac:dyDescent="0.25">
      <c r="A18" s="30" t="s">
        <v>108</v>
      </c>
      <c r="B18" s="31">
        <v>0</v>
      </c>
      <c r="C18" s="31">
        <v>3830</v>
      </c>
      <c r="D18" s="32">
        <v>5855</v>
      </c>
      <c r="E18" s="36"/>
      <c r="F18" s="36"/>
      <c r="G18" s="36"/>
      <c r="H18" s="36"/>
      <c r="I18" s="36"/>
      <c r="J18" s="36"/>
      <c r="K18" s="28">
        <v>0</v>
      </c>
      <c r="L18" s="28">
        <v>3830</v>
      </c>
      <c r="M18" s="29">
        <v>5855</v>
      </c>
    </row>
    <row r="19" spans="1:13" x14ac:dyDescent="0.25">
      <c r="A19" s="5" t="s">
        <v>117</v>
      </c>
      <c r="B19" s="22">
        <v>0</v>
      </c>
      <c r="C19" s="22">
        <v>0</v>
      </c>
      <c r="D19" s="23">
        <v>0</v>
      </c>
      <c r="E19" s="22">
        <v>0</v>
      </c>
      <c r="F19" s="22">
        <v>0</v>
      </c>
      <c r="G19" s="23">
        <v>0</v>
      </c>
      <c r="H19" s="33"/>
      <c r="I19" s="33"/>
      <c r="J19" s="33"/>
      <c r="K19" s="24">
        <v>0</v>
      </c>
      <c r="L19" s="24">
        <v>0</v>
      </c>
      <c r="M19" s="25">
        <v>0</v>
      </c>
    </row>
    <row r="20" spans="1:13" x14ac:dyDescent="0.25">
      <c r="A20" s="30" t="s">
        <v>120</v>
      </c>
      <c r="B20" s="31">
        <v>0</v>
      </c>
      <c r="C20" s="31">
        <v>0</v>
      </c>
      <c r="D20" s="32">
        <v>0</v>
      </c>
      <c r="E20" s="36"/>
      <c r="F20" s="36"/>
      <c r="G20" s="36"/>
      <c r="H20" s="36"/>
      <c r="I20" s="36"/>
      <c r="J20" s="36"/>
      <c r="K20" s="28">
        <v>0</v>
      </c>
      <c r="L20" s="28">
        <v>0</v>
      </c>
      <c r="M20" s="29">
        <v>0</v>
      </c>
    </row>
    <row r="21" spans="1:13" x14ac:dyDescent="0.25">
      <c r="A21" s="5" t="s">
        <v>123</v>
      </c>
      <c r="B21" s="22">
        <v>0</v>
      </c>
      <c r="C21" s="22">
        <v>0</v>
      </c>
      <c r="D21" s="23">
        <v>0</v>
      </c>
      <c r="E21" s="33"/>
      <c r="F21" s="33"/>
      <c r="G21" s="33"/>
      <c r="H21" s="33"/>
      <c r="I21" s="33"/>
      <c r="J21" s="33"/>
      <c r="K21" s="24">
        <v>0</v>
      </c>
      <c r="L21" s="24">
        <v>0</v>
      </c>
      <c r="M21" s="25">
        <v>0</v>
      </c>
    </row>
    <row r="22" spans="1:13" x14ac:dyDescent="0.25">
      <c r="A22" s="30" t="s">
        <v>126</v>
      </c>
      <c r="B22" s="31">
        <v>0</v>
      </c>
      <c r="C22" s="31">
        <v>0</v>
      </c>
      <c r="D22" s="32">
        <v>0</v>
      </c>
      <c r="E22" s="31">
        <v>0</v>
      </c>
      <c r="F22" s="31">
        <v>0</v>
      </c>
      <c r="G22" s="32">
        <v>0</v>
      </c>
      <c r="H22" s="36"/>
      <c r="I22" s="36"/>
      <c r="J22" s="36"/>
      <c r="K22" s="28">
        <v>0</v>
      </c>
      <c r="L22" s="28">
        <v>0</v>
      </c>
      <c r="M22" s="29">
        <v>0</v>
      </c>
    </row>
    <row r="23" spans="1:13" x14ac:dyDescent="0.25">
      <c r="A23" s="8" t="s">
        <v>135</v>
      </c>
      <c r="B23" s="26">
        <v>142668.79999999999</v>
      </c>
      <c r="C23" s="26">
        <v>240895</v>
      </c>
      <c r="D23" s="27">
        <v>349275</v>
      </c>
      <c r="E23" s="26">
        <v>0</v>
      </c>
      <c r="F23" s="26">
        <v>0</v>
      </c>
      <c r="G23" s="27">
        <v>0</v>
      </c>
      <c r="H23" s="33"/>
      <c r="I23" s="33"/>
      <c r="J23" s="33"/>
      <c r="K23" s="24">
        <v>142668.79999999999</v>
      </c>
      <c r="L23" s="24">
        <v>240895</v>
      </c>
      <c r="M23" s="25">
        <v>349275</v>
      </c>
    </row>
    <row r="24" spans="1:13" x14ac:dyDescent="0.25">
      <c r="A24" s="30" t="s">
        <v>136</v>
      </c>
      <c r="B24" s="31">
        <v>0</v>
      </c>
      <c r="C24" s="31">
        <v>0</v>
      </c>
      <c r="D24" s="32">
        <v>0</v>
      </c>
      <c r="E24" s="36"/>
      <c r="F24" s="36"/>
      <c r="G24" s="36"/>
      <c r="H24" s="36"/>
      <c r="I24" s="36"/>
      <c r="J24" s="36"/>
      <c r="K24" s="28">
        <v>0</v>
      </c>
      <c r="L24" s="28">
        <v>0</v>
      </c>
      <c r="M24" s="29">
        <v>0</v>
      </c>
    </row>
    <row r="25" spans="1:13" x14ac:dyDescent="0.25">
      <c r="A25" s="5" t="s">
        <v>141</v>
      </c>
      <c r="B25" s="22">
        <v>3861.13</v>
      </c>
      <c r="C25" s="22">
        <v>5256</v>
      </c>
      <c r="D25" s="23">
        <v>7884</v>
      </c>
      <c r="E25" s="33"/>
      <c r="F25" s="33"/>
      <c r="G25" s="33"/>
      <c r="H25" s="33"/>
      <c r="I25" s="33"/>
      <c r="J25" s="33"/>
      <c r="K25" s="24">
        <v>3861.13</v>
      </c>
      <c r="L25" s="24">
        <v>5256</v>
      </c>
      <c r="M25" s="25">
        <v>7884</v>
      </c>
    </row>
    <row r="26" spans="1:13" x14ac:dyDescent="0.25">
      <c r="A26" s="30" t="s">
        <v>154</v>
      </c>
      <c r="B26" s="31">
        <v>72051.88</v>
      </c>
      <c r="C26" s="31">
        <v>65500</v>
      </c>
      <c r="D26" s="32">
        <v>92300</v>
      </c>
      <c r="E26" s="31">
        <v>0</v>
      </c>
      <c r="F26" s="31">
        <v>0</v>
      </c>
      <c r="G26" s="32">
        <v>0</v>
      </c>
      <c r="H26" s="36"/>
      <c r="I26" s="36"/>
      <c r="J26" s="36"/>
      <c r="K26" s="28">
        <v>72051.88</v>
      </c>
      <c r="L26" s="28">
        <v>65500</v>
      </c>
      <c r="M26" s="29">
        <v>92300</v>
      </c>
    </row>
    <row r="27" spans="1:13" x14ac:dyDescent="0.25">
      <c r="A27" s="5" t="s">
        <v>341</v>
      </c>
      <c r="B27" s="22">
        <v>0</v>
      </c>
      <c r="C27" s="22">
        <v>0</v>
      </c>
      <c r="D27" s="23">
        <v>0</v>
      </c>
      <c r="E27" s="33"/>
      <c r="F27" s="33"/>
      <c r="G27" s="33"/>
      <c r="H27" s="33"/>
      <c r="I27" s="33"/>
      <c r="J27" s="33"/>
      <c r="K27" s="24">
        <v>0</v>
      </c>
      <c r="L27" s="24">
        <v>0</v>
      </c>
      <c r="M27" s="25">
        <v>0</v>
      </c>
    </row>
    <row r="28" spans="1:13" x14ac:dyDescent="0.25">
      <c r="A28" s="30" t="s">
        <v>239</v>
      </c>
      <c r="B28" s="31">
        <v>6228.06</v>
      </c>
      <c r="C28" s="31">
        <v>3400</v>
      </c>
      <c r="D28" s="32">
        <v>5100</v>
      </c>
      <c r="E28" s="31">
        <v>104.65</v>
      </c>
      <c r="F28" s="31">
        <v>2040</v>
      </c>
      <c r="G28" s="32">
        <v>3060</v>
      </c>
      <c r="H28" s="36"/>
      <c r="I28" s="36"/>
      <c r="J28" s="36"/>
      <c r="K28" s="28">
        <v>6332.71</v>
      </c>
      <c r="L28" s="28">
        <v>5440</v>
      </c>
      <c r="M28" s="29">
        <v>8160</v>
      </c>
    </row>
    <row r="29" spans="1:13" x14ac:dyDescent="0.25">
      <c r="A29" s="5" t="s">
        <v>250</v>
      </c>
      <c r="B29" s="22">
        <v>0</v>
      </c>
      <c r="C29" s="22">
        <v>0</v>
      </c>
      <c r="D29" s="23">
        <v>0</v>
      </c>
      <c r="E29" s="33"/>
      <c r="F29" s="33"/>
      <c r="G29" s="33"/>
      <c r="H29" s="33"/>
      <c r="I29" s="33"/>
      <c r="J29" s="33"/>
      <c r="K29" s="24">
        <v>0</v>
      </c>
      <c r="L29" s="24">
        <v>0</v>
      </c>
      <c r="M29" s="25">
        <v>0</v>
      </c>
    </row>
    <row r="30" spans="1:13" x14ac:dyDescent="0.25">
      <c r="A30" s="30" t="s">
        <v>336</v>
      </c>
      <c r="B30" s="31">
        <v>338</v>
      </c>
      <c r="C30" s="31">
        <v>0</v>
      </c>
      <c r="D30" s="32">
        <v>0</v>
      </c>
      <c r="E30" s="31">
        <v>1155</v>
      </c>
      <c r="F30" s="31">
        <v>0</v>
      </c>
      <c r="G30" s="32">
        <v>0</v>
      </c>
      <c r="H30" s="36"/>
      <c r="I30" s="36"/>
      <c r="J30" s="36"/>
      <c r="K30" s="28">
        <v>1493</v>
      </c>
      <c r="L30" s="28">
        <v>0</v>
      </c>
      <c r="M30" s="29">
        <v>0</v>
      </c>
    </row>
    <row r="31" spans="1:13" x14ac:dyDescent="0.25">
      <c r="A31" s="5" t="s">
        <v>253</v>
      </c>
      <c r="B31" s="22">
        <v>13.44</v>
      </c>
      <c r="C31" s="22">
        <v>0</v>
      </c>
      <c r="D31" s="23">
        <v>0</v>
      </c>
      <c r="E31" s="22">
        <v>55.13</v>
      </c>
      <c r="F31" s="22">
        <v>0</v>
      </c>
      <c r="G31" s="23">
        <v>0</v>
      </c>
      <c r="H31" s="22">
        <v>0</v>
      </c>
      <c r="I31" s="22">
        <v>0</v>
      </c>
      <c r="J31" s="23">
        <v>0</v>
      </c>
      <c r="K31" s="24">
        <v>68.569999999999993</v>
      </c>
      <c r="L31" s="24">
        <v>0</v>
      </c>
      <c r="M31" s="25">
        <v>0</v>
      </c>
    </row>
    <row r="32" spans="1:13" ht="22.5" x14ac:dyDescent="0.25">
      <c r="A32" s="30" t="s">
        <v>264</v>
      </c>
      <c r="B32" s="31">
        <v>16233.11</v>
      </c>
      <c r="C32" s="31">
        <v>19620</v>
      </c>
      <c r="D32" s="32">
        <v>28580</v>
      </c>
      <c r="E32" s="36"/>
      <c r="F32" s="36"/>
      <c r="G32" s="36"/>
      <c r="H32" s="36"/>
      <c r="I32" s="36"/>
      <c r="J32" s="36"/>
      <c r="K32" s="28">
        <v>16233.11</v>
      </c>
      <c r="L32" s="28">
        <v>19620</v>
      </c>
      <c r="M32" s="29">
        <v>28580</v>
      </c>
    </row>
    <row r="33" spans="1:13" x14ac:dyDescent="0.25">
      <c r="A33" s="5" t="s">
        <v>269</v>
      </c>
      <c r="B33" s="22">
        <v>410</v>
      </c>
      <c r="C33" s="22">
        <v>2000</v>
      </c>
      <c r="D33" s="23">
        <v>3000</v>
      </c>
      <c r="E33" s="22">
        <v>119.99</v>
      </c>
      <c r="F33" s="22">
        <v>0</v>
      </c>
      <c r="G33" s="23">
        <v>0</v>
      </c>
      <c r="H33" s="33"/>
      <c r="I33" s="33"/>
      <c r="J33" s="33"/>
      <c r="K33" s="24">
        <v>529.99</v>
      </c>
      <c r="L33" s="24">
        <v>2000</v>
      </c>
      <c r="M33" s="25">
        <v>3000</v>
      </c>
    </row>
    <row r="34" spans="1:13" x14ac:dyDescent="0.25">
      <c r="A34" s="30" t="s">
        <v>288</v>
      </c>
      <c r="B34" s="31">
        <v>0</v>
      </c>
      <c r="C34" s="31">
        <v>0</v>
      </c>
      <c r="D34" s="32">
        <v>0</v>
      </c>
      <c r="E34" s="31">
        <v>0</v>
      </c>
      <c r="F34" s="31">
        <v>0</v>
      </c>
      <c r="G34" s="32">
        <v>0</v>
      </c>
      <c r="H34" s="36"/>
      <c r="I34" s="36"/>
      <c r="J34" s="36"/>
      <c r="K34" s="28">
        <v>0</v>
      </c>
      <c r="L34" s="28">
        <v>0</v>
      </c>
      <c r="M34" s="29">
        <v>0</v>
      </c>
    </row>
    <row r="35" spans="1:13" x14ac:dyDescent="0.25">
      <c r="A35" s="5" t="s">
        <v>293</v>
      </c>
      <c r="B35" s="22">
        <v>0</v>
      </c>
      <c r="C35" s="22">
        <v>9860</v>
      </c>
      <c r="D35" s="23">
        <v>14640</v>
      </c>
      <c r="E35" s="22">
        <v>11580.97</v>
      </c>
      <c r="F35" s="22">
        <v>9900</v>
      </c>
      <c r="G35" s="23">
        <v>15000</v>
      </c>
      <c r="H35" s="33"/>
      <c r="I35" s="33"/>
      <c r="J35" s="33"/>
      <c r="K35" s="24">
        <v>11580.97</v>
      </c>
      <c r="L35" s="24">
        <v>19760</v>
      </c>
      <c r="M35" s="25">
        <v>29640</v>
      </c>
    </row>
    <row r="36" spans="1:13" x14ac:dyDescent="0.25">
      <c r="A36" s="30" t="s">
        <v>320</v>
      </c>
      <c r="B36" s="31">
        <v>4933.04</v>
      </c>
      <c r="C36" s="31">
        <v>0</v>
      </c>
      <c r="D36" s="32">
        <v>0</v>
      </c>
      <c r="E36" s="36"/>
      <c r="F36" s="36"/>
      <c r="G36" s="36"/>
      <c r="H36" s="36"/>
      <c r="I36" s="36"/>
      <c r="J36" s="36"/>
      <c r="K36" s="28">
        <v>4933.04</v>
      </c>
      <c r="L36" s="28">
        <v>0</v>
      </c>
      <c r="M36" s="29">
        <v>0</v>
      </c>
    </row>
    <row r="37" spans="1:13" x14ac:dyDescent="0.25">
      <c r="A37" s="5" t="s">
        <v>333</v>
      </c>
      <c r="B37" s="22">
        <v>55429.14</v>
      </c>
      <c r="C37" s="22">
        <v>57000</v>
      </c>
      <c r="D37" s="23">
        <v>87200</v>
      </c>
      <c r="E37" s="22">
        <v>60501.74</v>
      </c>
      <c r="F37" s="22">
        <v>62000</v>
      </c>
      <c r="G37" s="23">
        <v>92000</v>
      </c>
      <c r="H37" s="33"/>
      <c r="I37" s="33"/>
      <c r="J37" s="33"/>
      <c r="K37" s="24">
        <v>115930.88</v>
      </c>
      <c r="L37" s="24">
        <v>119000</v>
      </c>
      <c r="M37" s="25">
        <v>179200</v>
      </c>
    </row>
    <row r="38" spans="1:13" x14ac:dyDescent="0.25">
      <c r="A38" s="8" t="s">
        <v>344</v>
      </c>
      <c r="B38" s="26">
        <v>159497.79999999999</v>
      </c>
      <c r="C38" s="26">
        <v>162636</v>
      </c>
      <c r="D38" s="27">
        <v>238704</v>
      </c>
      <c r="E38" s="26">
        <v>73517.48</v>
      </c>
      <c r="F38" s="26">
        <v>73940</v>
      </c>
      <c r="G38" s="27">
        <v>110060</v>
      </c>
      <c r="H38" s="26">
        <v>0</v>
      </c>
      <c r="I38" s="26">
        <v>0</v>
      </c>
      <c r="J38" s="27">
        <v>0</v>
      </c>
      <c r="K38" s="28">
        <v>233015.28</v>
      </c>
      <c r="L38" s="28">
        <v>236576</v>
      </c>
      <c r="M38" s="29">
        <v>348764</v>
      </c>
    </row>
    <row r="39" spans="1:13" x14ac:dyDescent="0.25">
      <c r="A39" s="13" t="s">
        <v>345</v>
      </c>
      <c r="B39" s="37">
        <v>-16829</v>
      </c>
      <c r="C39" s="37">
        <v>78259</v>
      </c>
      <c r="D39" s="38">
        <v>110571</v>
      </c>
      <c r="E39" s="37">
        <v>51618.559999999998</v>
      </c>
      <c r="F39" s="37">
        <v>-75470</v>
      </c>
      <c r="G39" s="38">
        <v>-91450</v>
      </c>
      <c r="H39" s="37">
        <v>0</v>
      </c>
      <c r="I39" s="37">
        <v>0</v>
      </c>
      <c r="J39" s="38">
        <v>0</v>
      </c>
      <c r="K39" s="24">
        <v>34789.56</v>
      </c>
      <c r="L39" s="24">
        <v>2789</v>
      </c>
      <c r="M39" s="25">
        <v>19121</v>
      </c>
    </row>
  </sheetData>
  <mergeCells count="11">
    <mergeCell ref="B2:J2"/>
    <mergeCell ref="K2:K6"/>
    <mergeCell ref="L2:L6"/>
    <mergeCell ref="M2:M6"/>
    <mergeCell ref="B3:J3"/>
    <mergeCell ref="B4:D4"/>
    <mergeCell ref="E4:G4"/>
    <mergeCell ref="H4:J4"/>
    <mergeCell ref="B5:D5"/>
    <mergeCell ref="E5:G5"/>
    <mergeCell ref="H5:J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248"/>
  <sheetViews>
    <sheetView showGridLines="0" tabSelected="1" zoomScale="80" zoomScaleNormal="8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P234" sqref="P234"/>
    </sheetView>
  </sheetViews>
  <sheetFormatPr defaultColWidth="9.140625" defaultRowHeight="15.75" x14ac:dyDescent="0.25"/>
  <cols>
    <col min="1" max="1" width="22.85546875" style="50" bestFit="1" customWidth="1"/>
    <col min="2" max="2" width="4.5703125" style="50" bestFit="1" customWidth="1"/>
    <col min="3" max="3" width="25.42578125" style="50" customWidth="1"/>
    <col min="4" max="4" width="29.28515625" style="50" customWidth="1"/>
    <col min="5" max="5" width="54.85546875" style="50" customWidth="1"/>
    <col min="6" max="6" width="12.28515625" style="50" customWidth="1"/>
    <col min="7" max="7" width="15.7109375" style="50" customWidth="1"/>
    <col min="8" max="8" width="11.85546875" style="50" customWidth="1"/>
    <col min="9" max="9" width="11.7109375" style="50" customWidth="1"/>
    <col min="10" max="10" width="12.7109375" style="50" customWidth="1"/>
    <col min="11" max="11" width="13.28515625" style="50" customWidth="1"/>
    <col min="12" max="12" width="12.7109375" style="50" customWidth="1"/>
    <col min="13" max="13" width="14.7109375" style="50" customWidth="1"/>
    <col min="14" max="14" width="11.5703125" style="50" customWidth="1"/>
    <col min="15" max="15" width="12.7109375" style="50" customWidth="1"/>
    <col min="16" max="16" width="12.42578125" style="50" customWidth="1"/>
    <col min="17" max="17" width="12.28515625" style="50" customWidth="1"/>
    <col min="18" max="18" width="15.28515625" style="50" customWidth="1"/>
    <col min="19" max="19" width="1" style="50" customWidth="1"/>
    <col min="20" max="16384" width="9.140625" style="50"/>
  </cols>
  <sheetData>
    <row r="1" spans="1:18" ht="63" x14ac:dyDescent="0.25">
      <c r="A1" s="47" t="s">
        <v>0</v>
      </c>
      <c r="B1" s="47" t="s">
        <v>3</v>
      </c>
      <c r="C1" s="47" t="s">
        <v>4</v>
      </c>
      <c r="D1" s="47" t="s">
        <v>5</v>
      </c>
      <c r="E1" s="47" t="s">
        <v>6</v>
      </c>
      <c r="F1" s="48" t="s">
        <v>537</v>
      </c>
      <c r="G1" s="48" t="s">
        <v>538</v>
      </c>
      <c r="H1" s="48" t="s">
        <v>539</v>
      </c>
      <c r="I1" s="48" t="s">
        <v>540</v>
      </c>
      <c r="J1" s="48" t="s">
        <v>541</v>
      </c>
      <c r="K1" s="48" t="s">
        <v>542</v>
      </c>
      <c r="L1" s="48" t="s">
        <v>543</v>
      </c>
      <c r="M1" s="48" t="s">
        <v>544</v>
      </c>
      <c r="N1" s="48" t="s">
        <v>545</v>
      </c>
      <c r="O1" s="48" t="s">
        <v>546</v>
      </c>
      <c r="P1" s="48" t="s">
        <v>547</v>
      </c>
      <c r="Q1" s="48" t="s">
        <v>548</v>
      </c>
      <c r="R1" s="49" t="s">
        <v>14</v>
      </c>
    </row>
    <row r="2" spans="1:18" ht="31.5" x14ac:dyDescent="0.25">
      <c r="A2" s="73" t="s">
        <v>1</v>
      </c>
      <c r="B2" s="73" t="s">
        <v>15</v>
      </c>
      <c r="C2" s="75" t="s">
        <v>16</v>
      </c>
      <c r="D2" s="43" t="s">
        <v>17</v>
      </c>
      <c r="E2" s="43" t="s">
        <v>18</v>
      </c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4">
        <f>SUM(F2:Q2)</f>
        <v>0</v>
      </c>
    </row>
    <row r="3" spans="1:18" ht="31.5" x14ac:dyDescent="0.25">
      <c r="A3" s="74"/>
      <c r="B3" s="74"/>
      <c r="C3" s="76"/>
      <c r="D3" s="43" t="s">
        <v>19</v>
      </c>
      <c r="E3" s="43" t="s">
        <v>20</v>
      </c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4">
        <f t="shared" ref="R3:R66" si="0">SUM(F3:Q3)</f>
        <v>0</v>
      </c>
    </row>
    <row r="4" spans="1:18" x14ac:dyDescent="0.25">
      <c r="A4" s="74"/>
      <c r="B4" s="74"/>
      <c r="C4" s="52" t="s">
        <v>21</v>
      </c>
      <c r="D4" s="43"/>
      <c r="E4" s="43"/>
      <c r="F4" s="52">
        <f>SUM(F2:F3)</f>
        <v>0</v>
      </c>
      <c r="G4" s="52">
        <f t="shared" ref="G4:Q4" si="1">SUM(G2:G3)</f>
        <v>0</v>
      </c>
      <c r="H4" s="52">
        <f t="shared" si="1"/>
        <v>0</v>
      </c>
      <c r="I4" s="52">
        <f t="shared" si="1"/>
        <v>0</v>
      </c>
      <c r="J4" s="52">
        <f t="shared" si="1"/>
        <v>0</v>
      </c>
      <c r="K4" s="52">
        <f t="shared" si="1"/>
        <v>0</v>
      </c>
      <c r="L4" s="52">
        <f t="shared" si="1"/>
        <v>0</v>
      </c>
      <c r="M4" s="52">
        <f t="shared" si="1"/>
        <v>0</v>
      </c>
      <c r="N4" s="52">
        <f t="shared" si="1"/>
        <v>0</v>
      </c>
      <c r="O4" s="52">
        <f t="shared" si="1"/>
        <v>0</v>
      </c>
      <c r="P4" s="52">
        <f t="shared" si="1"/>
        <v>0</v>
      </c>
      <c r="Q4" s="52">
        <f t="shared" si="1"/>
        <v>0</v>
      </c>
      <c r="R4" s="44">
        <f t="shared" si="0"/>
        <v>0</v>
      </c>
    </row>
    <row r="5" spans="1:18" ht="31.5" x14ac:dyDescent="0.25">
      <c r="A5" s="74"/>
      <c r="B5" s="74"/>
      <c r="C5" s="75" t="s">
        <v>22</v>
      </c>
      <c r="D5" s="43" t="s">
        <v>23</v>
      </c>
      <c r="E5" s="43" t="s">
        <v>24</v>
      </c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4">
        <f t="shared" si="0"/>
        <v>0</v>
      </c>
    </row>
    <row r="6" spans="1:18" ht="31.5" x14ac:dyDescent="0.25">
      <c r="A6" s="74"/>
      <c r="B6" s="74"/>
      <c r="C6" s="76"/>
      <c r="D6" s="43" t="s">
        <v>25</v>
      </c>
      <c r="E6" s="43" t="s">
        <v>26</v>
      </c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4">
        <f t="shared" si="0"/>
        <v>0</v>
      </c>
    </row>
    <row r="7" spans="1:18" ht="47.25" x14ac:dyDescent="0.25">
      <c r="A7" s="74"/>
      <c r="B7" s="74"/>
      <c r="C7" s="75" t="s">
        <v>27</v>
      </c>
      <c r="D7" s="43" t="s">
        <v>28</v>
      </c>
      <c r="E7" s="43" t="s">
        <v>29</v>
      </c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4">
        <f t="shared" si="0"/>
        <v>0</v>
      </c>
    </row>
    <row r="8" spans="1:18" ht="31.5" x14ac:dyDescent="0.25">
      <c r="A8" s="74"/>
      <c r="B8" s="74"/>
      <c r="C8" s="76"/>
      <c r="D8" s="43" t="s">
        <v>30</v>
      </c>
      <c r="E8" s="43" t="s">
        <v>31</v>
      </c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4">
        <f t="shared" si="0"/>
        <v>0</v>
      </c>
    </row>
    <row r="9" spans="1:18" x14ac:dyDescent="0.25">
      <c r="A9" s="74"/>
      <c r="B9" s="74"/>
      <c r="C9" s="52" t="s">
        <v>32</v>
      </c>
      <c r="D9" s="43"/>
      <c r="E9" s="43"/>
      <c r="F9" s="52">
        <f>SUM(F5:F8)</f>
        <v>0</v>
      </c>
      <c r="G9" s="52">
        <f t="shared" ref="G9:Q9" si="2">SUM(G5:G8)</f>
        <v>0</v>
      </c>
      <c r="H9" s="52">
        <f t="shared" si="2"/>
        <v>0</v>
      </c>
      <c r="I9" s="52">
        <f t="shared" si="2"/>
        <v>0</v>
      </c>
      <c r="J9" s="52">
        <f t="shared" si="2"/>
        <v>0</v>
      </c>
      <c r="K9" s="52">
        <f t="shared" si="2"/>
        <v>0</v>
      </c>
      <c r="L9" s="52">
        <f t="shared" si="2"/>
        <v>0</v>
      </c>
      <c r="M9" s="52">
        <f t="shared" si="2"/>
        <v>0</v>
      </c>
      <c r="N9" s="52">
        <f t="shared" si="2"/>
        <v>0</v>
      </c>
      <c r="O9" s="52">
        <f t="shared" si="2"/>
        <v>0</v>
      </c>
      <c r="P9" s="52">
        <f t="shared" si="2"/>
        <v>0</v>
      </c>
      <c r="Q9" s="52">
        <f t="shared" si="2"/>
        <v>0</v>
      </c>
      <c r="R9" s="44">
        <f t="shared" si="0"/>
        <v>0</v>
      </c>
    </row>
    <row r="10" spans="1:18" x14ac:dyDescent="0.25">
      <c r="A10" s="74"/>
      <c r="B10" s="74"/>
      <c r="C10" s="53" t="s">
        <v>33</v>
      </c>
      <c r="D10" s="43"/>
      <c r="E10" s="43"/>
      <c r="F10" s="54">
        <f>F4-F9</f>
        <v>0</v>
      </c>
      <c r="G10" s="54">
        <f t="shared" ref="G10:Q10" si="3">G4-G9</f>
        <v>0</v>
      </c>
      <c r="H10" s="54">
        <f t="shared" si="3"/>
        <v>0</v>
      </c>
      <c r="I10" s="54">
        <f t="shared" si="3"/>
        <v>0</v>
      </c>
      <c r="J10" s="54">
        <f t="shared" si="3"/>
        <v>0</v>
      </c>
      <c r="K10" s="54">
        <f t="shared" si="3"/>
        <v>0</v>
      </c>
      <c r="L10" s="54">
        <f t="shared" si="3"/>
        <v>0</v>
      </c>
      <c r="M10" s="54">
        <f t="shared" si="3"/>
        <v>0</v>
      </c>
      <c r="N10" s="54">
        <f t="shared" si="3"/>
        <v>0</v>
      </c>
      <c r="O10" s="54">
        <f t="shared" si="3"/>
        <v>0</v>
      </c>
      <c r="P10" s="54">
        <f t="shared" si="3"/>
        <v>0</v>
      </c>
      <c r="Q10" s="54">
        <f t="shared" si="3"/>
        <v>0</v>
      </c>
      <c r="R10" s="44">
        <f t="shared" si="0"/>
        <v>0</v>
      </c>
    </row>
    <row r="11" spans="1:18" ht="31.5" x14ac:dyDescent="0.25">
      <c r="A11" s="74"/>
      <c r="B11" s="74"/>
      <c r="C11" s="75" t="s">
        <v>34</v>
      </c>
      <c r="D11" s="43" t="s">
        <v>35</v>
      </c>
      <c r="E11" s="43" t="s">
        <v>36</v>
      </c>
      <c r="F11" s="44">
        <v>60</v>
      </c>
      <c r="G11" s="44">
        <v>60</v>
      </c>
      <c r="H11" s="44">
        <v>60</v>
      </c>
      <c r="I11" s="44">
        <v>60</v>
      </c>
      <c r="J11" s="44">
        <v>60</v>
      </c>
      <c r="K11" s="44">
        <v>60</v>
      </c>
      <c r="L11" s="44">
        <v>60</v>
      </c>
      <c r="M11" s="44">
        <v>60</v>
      </c>
      <c r="N11" s="44">
        <v>60</v>
      </c>
      <c r="O11" s="44">
        <v>60</v>
      </c>
      <c r="P11" s="44">
        <v>60</v>
      </c>
      <c r="Q11" s="44">
        <v>60</v>
      </c>
      <c r="R11" s="44">
        <f t="shared" si="0"/>
        <v>720</v>
      </c>
    </row>
    <row r="12" spans="1:18" ht="31.5" x14ac:dyDescent="0.25">
      <c r="A12" s="74"/>
      <c r="B12" s="74"/>
      <c r="C12" s="76"/>
      <c r="D12" s="43" t="s">
        <v>37</v>
      </c>
      <c r="E12" s="43" t="s">
        <v>38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4">
        <f t="shared" si="0"/>
        <v>0</v>
      </c>
    </row>
    <row r="13" spans="1:18" ht="47.25" x14ac:dyDescent="0.25">
      <c r="A13" s="74"/>
      <c r="B13" s="74"/>
      <c r="C13" s="75" t="s">
        <v>39</v>
      </c>
      <c r="D13" s="43" t="s">
        <v>40</v>
      </c>
      <c r="E13" s="43" t="s">
        <v>41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  <c r="N13" s="44">
        <v>0</v>
      </c>
      <c r="O13" s="44">
        <v>0</v>
      </c>
      <c r="P13" s="44">
        <v>0</v>
      </c>
      <c r="Q13" s="44">
        <v>0</v>
      </c>
      <c r="R13" s="44">
        <f t="shared" si="0"/>
        <v>0</v>
      </c>
    </row>
    <row r="14" spans="1:18" ht="47.25" x14ac:dyDescent="0.25">
      <c r="A14" s="74"/>
      <c r="B14" s="74"/>
      <c r="C14" s="76"/>
      <c r="D14" s="43" t="s">
        <v>42</v>
      </c>
      <c r="E14" s="43" t="s">
        <v>43</v>
      </c>
      <c r="F14" s="44">
        <v>6500</v>
      </c>
      <c r="G14" s="44">
        <v>6500</v>
      </c>
      <c r="H14" s="44">
        <v>6500</v>
      </c>
      <c r="I14" s="44">
        <v>6500</v>
      </c>
      <c r="J14" s="44">
        <v>6500</v>
      </c>
      <c r="K14" s="44">
        <v>6500</v>
      </c>
      <c r="L14" s="44">
        <v>6500</v>
      </c>
      <c r="M14" s="44">
        <v>6500</v>
      </c>
      <c r="N14" s="44">
        <v>6500</v>
      </c>
      <c r="O14" s="44">
        <v>6500</v>
      </c>
      <c r="P14" s="44">
        <v>6500</v>
      </c>
      <c r="Q14" s="44">
        <v>6500</v>
      </c>
      <c r="R14" s="44">
        <f t="shared" si="0"/>
        <v>78000</v>
      </c>
    </row>
    <row r="15" spans="1:18" ht="47.25" x14ac:dyDescent="0.25">
      <c r="A15" s="74"/>
      <c r="B15" s="74"/>
      <c r="C15" s="76"/>
      <c r="D15" s="43" t="s">
        <v>44</v>
      </c>
      <c r="E15" s="43" t="s">
        <v>45</v>
      </c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4">
        <f t="shared" si="0"/>
        <v>0</v>
      </c>
    </row>
    <row r="16" spans="1:18" ht="47.25" x14ac:dyDescent="0.25">
      <c r="A16" s="74"/>
      <c r="B16" s="74"/>
      <c r="C16" s="76"/>
      <c r="D16" s="43" t="s">
        <v>46</v>
      </c>
      <c r="E16" s="43" t="s">
        <v>47</v>
      </c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4">
        <f t="shared" si="0"/>
        <v>0</v>
      </c>
    </row>
    <row r="17" spans="1:18" ht="47.25" x14ac:dyDescent="0.25">
      <c r="A17" s="74"/>
      <c r="B17" s="74"/>
      <c r="C17" s="76"/>
      <c r="D17" s="43" t="s">
        <v>48</v>
      </c>
      <c r="E17" s="43" t="s">
        <v>551</v>
      </c>
      <c r="F17" s="44">
        <v>700</v>
      </c>
      <c r="G17" s="44">
        <v>700</v>
      </c>
      <c r="H17" s="44">
        <v>700</v>
      </c>
      <c r="I17" s="44">
        <v>700</v>
      </c>
      <c r="J17" s="44">
        <v>700</v>
      </c>
      <c r="K17" s="44">
        <v>700</v>
      </c>
      <c r="L17" s="44">
        <v>700</v>
      </c>
      <c r="M17" s="44">
        <v>700</v>
      </c>
      <c r="N17" s="44">
        <v>700</v>
      </c>
      <c r="O17" s="44">
        <v>700</v>
      </c>
      <c r="P17" s="44">
        <v>700</v>
      </c>
      <c r="Q17" s="44">
        <v>700</v>
      </c>
      <c r="R17" s="44">
        <f t="shared" si="0"/>
        <v>8400</v>
      </c>
    </row>
    <row r="18" spans="1:18" ht="47.25" hidden="1" x14ac:dyDescent="0.25">
      <c r="A18" s="74"/>
      <c r="B18" s="74"/>
      <c r="C18" s="76"/>
      <c r="D18" s="43" t="s">
        <v>50</v>
      </c>
      <c r="E18" s="43" t="s">
        <v>51</v>
      </c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4">
        <f t="shared" si="0"/>
        <v>0</v>
      </c>
    </row>
    <row r="19" spans="1:18" ht="47.25" hidden="1" x14ac:dyDescent="0.25">
      <c r="A19" s="74"/>
      <c r="B19" s="74"/>
      <c r="C19" s="76"/>
      <c r="D19" s="43" t="s">
        <v>52</v>
      </c>
      <c r="E19" s="43" t="s">
        <v>53</v>
      </c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4">
        <f t="shared" si="0"/>
        <v>0</v>
      </c>
    </row>
    <row r="20" spans="1:18" ht="47.25" hidden="1" x14ac:dyDescent="0.25">
      <c r="A20" s="74"/>
      <c r="B20" s="74"/>
      <c r="C20" s="76"/>
      <c r="D20" s="43" t="s">
        <v>54</v>
      </c>
      <c r="E20" s="43" t="s">
        <v>55</v>
      </c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4">
        <f t="shared" si="0"/>
        <v>0</v>
      </c>
    </row>
    <row r="21" spans="1:18" ht="47.25" hidden="1" x14ac:dyDescent="0.25">
      <c r="A21" s="74"/>
      <c r="B21" s="74"/>
      <c r="C21" s="76"/>
      <c r="D21" s="43" t="s">
        <v>56</v>
      </c>
      <c r="E21" s="43" t="s">
        <v>57</v>
      </c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4">
        <f t="shared" si="0"/>
        <v>0</v>
      </c>
    </row>
    <row r="22" spans="1:18" ht="47.25" hidden="1" x14ac:dyDescent="0.25">
      <c r="A22" s="74"/>
      <c r="B22" s="74"/>
      <c r="C22" s="76"/>
      <c r="D22" s="43" t="s">
        <v>58</v>
      </c>
      <c r="E22" s="43" t="s">
        <v>59</v>
      </c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4">
        <f t="shared" si="0"/>
        <v>0</v>
      </c>
    </row>
    <row r="23" spans="1:18" ht="47.25" x14ac:dyDescent="0.25">
      <c r="A23" s="74"/>
      <c r="B23" s="74"/>
      <c r="C23" s="76"/>
      <c r="D23" s="43" t="s">
        <v>60</v>
      </c>
      <c r="E23" s="43" t="s">
        <v>61</v>
      </c>
      <c r="F23" s="44">
        <v>0</v>
      </c>
      <c r="G23" s="44">
        <v>0</v>
      </c>
      <c r="H23" s="44">
        <v>0</v>
      </c>
      <c r="I23" s="44">
        <v>0</v>
      </c>
      <c r="J23" s="44">
        <v>500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4">
        <v>0</v>
      </c>
      <c r="Q23" s="44">
        <v>0</v>
      </c>
      <c r="R23" s="44">
        <f t="shared" si="0"/>
        <v>500</v>
      </c>
    </row>
    <row r="24" spans="1:18" ht="47.25" x14ac:dyDescent="0.25">
      <c r="A24" s="74"/>
      <c r="B24" s="74"/>
      <c r="C24" s="76"/>
      <c r="D24" s="43" t="s">
        <v>62</v>
      </c>
      <c r="E24" s="43" t="s">
        <v>63</v>
      </c>
      <c r="F24" s="44">
        <v>1100</v>
      </c>
      <c r="G24" s="44">
        <v>1100</v>
      </c>
      <c r="H24" s="44">
        <v>1100</v>
      </c>
      <c r="I24" s="44">
        <v>1100</v>
      </c>
      <c r="J24" s="44">
        <v>1100</v>
      </c>
      <c r="K24" s="44">
        <v>1100</v>
      </c>
      <c r="L24" s="44">
        <v>1100</v>
      </c>
      <c r="M24" s="44">
        <v>1100</v>
      </c>
      <c r="N24" s="44">
        <v>1100</v>
      </c>
      <c r="O24" s="44">
        <v>1100</v>
      </c>
      <c r="P24" s="44">
        <v>1100</v>
      </c>
      <c r="Q24" s="44">
        <v>1100</v>
      </c>
      <c r="R24" s="44">
        <f t="shared" si="0"/>
        <v>13200</v>
      </c>
    </row>
    <row r="25" spans="1:18" ht="31.5" x14ac:dyDescent="0.25">
      <c r="A25" s="74"/>
      <c r="B25" s="74"/>
      <c r="C25" s="76"/>
      <c r="D25" s="43" t="s">
        <v>64</v>
      </c>
      <c r="E25" s="43" t="s">
        <v>65</v>
      </c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4">
        <f t="shared" si="0"/>
        <v>0</v>
      </c>
    </row>
    <row r="26" spans="1:18" ht="47.25" x14ac:dyDescent="0.25">
      <c r="A26" s="74"/>
      <c r="B26" s="74"/>
      <c r="C26" s="76"/>
      <c r="D26" s="43" t="s">
        <v>66</v>
      </c>
      <c r="E26" s="43" t="s">
        <v>67</v>
      </c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4">
        <f t="shared" si="0"/>
        <v>0</v>
      </c>
    </row>
    <row r="27" spans="1:18" ht="31.5" x14ac:dyDescent="0.25">
      <c r="A27" s="74"/>
      <c r="B27" s="74"/>
      <c r="C27" s="76"/>
      <c r="D27" s="43" t="s">
        <v>68</v>
      </c>
      <c r="E27" s="43" t="s">
        <v>536</v>
      </c>
      <c r="F27" s="44">
        <v>100</v>
      </c>
      <c r="G27" s="44">
        <v>100</v>
      </c>
      <c r="H27" s="44">
        <v>100</v>
      </c>
      <c r="I27" s="44">
        <v>100</v>
      </c>
      <c r="J27" s="44">
        <v>100</v>
      </c>
      <c r="K27" s="44">
        <v>100</v>
      </c>
      <c r="L27" s="44">
        <v>100</v>
      </c>
      <c r="M27" s="44">
        <v>100</v>
      </c>
      <c r="N27" s="44">
        <v>100</v>
      </c>
      <c r="O27" s="44">
        <v>100</v>
      </c>
      <c r="P27" s="44">
        <v>100</v>
      </c>
      <c r="Q27" s="44">
        <v>100</v>
      </c>
      <c r="R27" s="44">
        <f t="shared" si="0"/>
        <v>1200</v>
      </c>
    </row>
    <row r="28" spans="1:18" ht="31.5" x14ac:dyDescent="0.25">
      <c r="A28" s="74"/>
      <c r="B28" s="74"/>
      <c r="C28" s="76"/>
      <c r="D28" s="43" t="s">
        <v>70</v>
      </c>
      <c r="E28" s="43" t="s">
        <v>71</v>
      </c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4">
        <f t="shared" si="0"/>
        <v>0</v>
      </c>
    </row>
    <row r="29" spans="1:18" ht="47.25" hidden="1" x14ac:dyDescent="0.25">
      <c r="A29" s="74"/>
      <c r="B29" s="74"/>
      <c r="C29" s="76"/>
      <c r="D29" s="43" t="s">
        <v>72</v>
      </c>
      <c r="E29" s="43" t="s">
        <v>73</v>
      </c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4">
        <f t="shared" si="0"/>
        <v>0</v>
      </c>
    </row>
    <row r="30" spans="1:18" ht="47.25" hidden="1" x14ac:dyDescent="0.25">
      <c r="A30" s="74"/>
      <c r="B30" s="74"/>
      <c r="C30" s="76"/>
      <c r="D30" s="43" t="s">
        <v>74</v>
      </c>
      <c r="E30" s="43" t="s">
        <v>75</v>
      </c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4">
        <f t="shared" si="0"/>
        <v>0</v>
      </c>
    </row>
    <row r="31" spans="1:18" ht="47.25" hidden="1" x14ac:dyDescent="0.25">
      <c r="A31" s="74"/>
      <c r="B31" s="74"/>
      <c r="C31" s="76"/>
      <c r="D31" s="43" t="s">
        <v>76</v>
      </c>
      <c r="E31" s="43" t="s">
        <v>77</v>
      </c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4">
        <f t="shared" si="0"/>
        <v>0</v>
      </c>
    </row>
    <row r="32" spans="1:18" ht="47.25" hidden="1" x14ac:dyDescent="0.25">
      <c r="A32" s="74"/>
      <c r="B32" s="74"/>
      <c r="C32" s="76"/>
      <c r="D32" s="43" t="s">
        <v>78</v>
      </c>
      <c r="E32" s="43" t="s">
        <v>79</v>
      </c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4">
        <f t="shared" si="0"/>
        <v>0</v>
      </c>
    </row>
    <row r="33" spans="1:18" ht="47.25" hidden="1" x14ac:dyDescent="0.25">
      <c r="A33" s="74"/>
      <c r="B33" s="74"/>
      <c r="C33" s="76"/>
      <c r="D33" s="43" t="s">
        <v>80</v>
      </c>
      <c r="E33" s="43" t="s">
        <v>81</v>
      </c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4">
        <f t="shared" si="0"/>
        <v>0</v>
      </c>
    </row>
    <row r="34" spans="1:18" ht="31.5" hidden="1" x14ac:dyDescent="0.25">
      <c r="A34" s="74"/>
      <c r="B34" s="74"/>
      <c r="C34" s="76"/>
      <c r="D34" s="43" t="s">
        <v>82</v>
      </c>
      <c r="E34" s="43" t="s">
        <v>83</v>
      </c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4">
        <f t="shared" si="0"/>
        <v>0</v>
      </c>
    </row>
    <row r="35" spans="1:18" ht="47.25" hidden="1" x14ac:dyDescent="0.25">
      <c r="A35" s="74"/>
      <c r="B35" s="74"/>
      <c r="C35" s="76"/>
      <c r="D35" s="43" t="s">
        <v>84</v>
      </c>
      <c r="E35" s="43" t="s">
        <v>85</v>
      </c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4">
        <f t="shared" si="0"/>
        <v>0</v>
      </c>
    </row>
    <row r="36" spans="1:18" ht="47.25" hidden="1" x14ac:dyDescent="0.25">
      <c r="A36" s="74"/>
      <c r="B36" s="74"/>
      <c r="C36" s="76"/>
      <c r="D36" s="43" t="s">
        <v>86</v>
      </c>
      <c r="E36" s="43" t="s">
        <v>87</v>
      </c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4">
        <f t="shared" si="0"/>
        <v>0</v>
      </c>
    </row>
    <row r="37" spans="1:18" ht="31.5" hidden="1" x14ac:dyDescent="0.25">
      <c r="A37" s="74"/>
      <c r="B37" s="74"/>
      <c r="C37" s="76"/>
      <c r="D37" s="43" t="s">
        <v>88</v>
      </c>
      <c r="E37" s="43" t="s">
        <v>89</v>
      </c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4">
        <f t="shared" si="0"/>
        <v>0</v>
      </c>
    </row>
    <row r="38" spans="1:18" ht="47.25" hidden="1" x14ac:dyDescent="0.25">
      <c r="A38" s="74"/>
      <c r="B38" s="74"/>
      <c r="C38" s="76"/>
      <c r="D38" s="43" t="s">
        <v>90</v>
      </c>
      <c r="E38" s="43" t="s">
        <v>91</v>
      </c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4">
        <f t="shared" si="0"/>
        <v>0</v>
      </c>
    </row>
    <row r="39" spans="1:18" ht="31.5" x14ac:dyDescent="0.25">
      <c r="A39" s="74"/>
      <c r="B39" s="74"/>
      <c r="C39" s="76"/>
      <c r="D39" s="43" t="s">
        <v>92</v>
      </c>
      <c r="E39" s="43" t="s">
        <v>93</v>
      </c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4">
        <f t="shared" si="0"/>
        <v>0</v>
      </c>
    </row>
    <row r="40" spans="1:18" ht="31.5" x14ac:dyDescent="0.25">
      <c r="A40" s="74"/>
      <c r="B40" s="74"/>
      <c r="C40" s="76"/>
      <c r="D40" s="43" t="s">
        <v>94</v>
      </c>
      <c r="E40" s="43" t="s">
        <v>534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200</v>
      </c>
      <c r="M40" s="44">
        <v>200</v>
      </c>
      <c r="N40" s="44">
        <v>200</v>
      </c>
      <c r="O40" s="44">
        <v>200</v>
      </c>
      <c r="P40" s="44">
        <v>200</v>
      </c>
      <c r="Q40" s="44">
        <v>200</v>
      </c>
      <c r="R40" s="44">
        <f t="shared" si="0"/>
        <v>1200</v>
      </c>
    </row>
    <row r="41" spans="1:18" ht="31.5" x14ac:dyDescent="0.25">
      <c r="A41" s="74"/>
      <c r="B41" s="74"/>
      <c r="C41" s="75" t="s">
        <v>96</v>
      </c>
      <c r="D41" s="43" t="s">
        <v>97</v>
      </c>
      <c r="E41" s="43" t="s">
        <v>98</v>
      </c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4">
        <f t="shared" si="0"/>
        <v>0</v>
      </c>
    </row>
    <row r="42" spans="1:18" ht="31.5" x14ac:dyDescent="0.25">
      <c r="A42" s="74"/>
      <c r="B42" s="74"/>
      <c r="C42" s="76"/>
      <c r="D42" s="43" t="s">
        <v>99</v>
      </c>
      <c r="E42" s="43" t="s">
        <v>100</v>
      </c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4">
        <f t="shared" si="0"/>
        <v>0</v>
      </c>
    </row>
    <row r="43" spans="1:18" ht="31.5" x14ac:dyDescent="0.25">
      <c r="A43" s="74"/>
      <c r="B43" s="74"/>
      <c r="C43" s="76"/>
      <c r="D43" s="43" t="s">
        <v>101</v>
      </c>
      <c r="E43" s="43" t="s">
        <v>102</v>
      </c>
      <c r="F43" s="44">
        <v>80</v>
      </c>
      <c r="G43" s="44">
        <v>80</v>
      </c>
      <c r="H43" s="44">
        <v>80</v>
      </c>
      <c r="I43" s="44">
        <v>80</v>
      </c>
      <c r="J43" s="44">
        <v>80</v>
      </c>
      <c r="K43" s="44">
        <v>80</v>
      </c>
      <c r="L43" s="44">
        <v>80</v>
      </c>
      <c r="M43" s="44">
        <v>80</v>
      </c>
      <c r="N43" s="44">
        <v>80</v>
      </c>
      <c r="O43" s="44">
        <v>80</v>
      </c>
      <c r="P43" s="44">
        <v>80</v>
      </c>
      <c r="Q43" s="44">
        <v>80</v>
      </c>
      <c r="R43" s="44">
        <f t="shared" si="0"/>
        <v>960</v>
      </c>
    </row>
    <row r="44" spans="1:18" ht="31.5" x14ac:dyDescent="0.25">
      <c r="A44" s="74"/>
      <c r="B44" s="74"/>
      <c r="C44" s="76"/>
      <c r="D44" s="43" t="s">
        <v>103</v>
      </c>
      <c r="E44" s="43" t="s">
        <v>104</v>
      </c>
      <c r="F44" s="44">
        <v>0</v>
      </c>
      <c r="G44" s="44">
        <v>0</v>
      </c>
      <c r="H44" s="44">
        <v>1100</v>
      </c>
      <c r="I44" s="44">
        <v>0</v>
      </c>
      <c r="J44" s="44">
        <v>0</v>
      </c>
      <c r="K44" s="44">
        <v>0</v>
      </c>
      <c r="L44" s="44">
        <v>1100</v>
      </c>
      <c r="M44" s="44">
        <v>0</v>
      </c>
      <c r="N44" s="44">
        <v>0</v>
      </c>
      <c r="O44" s="44">
        <v>1100</v>
      </c>
      <c r="P44" s="44">
        <v>0</v>
      </c>
      <c r="Q44" s="44">
        <v>0</v>
      </c>
      <c r="R44" s="44">
        <f t="shared" si="0"/>
        <v>3300</v>
      </c>
    </row>
    <row r="45" spans="1:18" ht="31.5" x14ac:dyDescent="0.25">
      <c r="A45" s="74"/>
      <c r="B45" s="74"/>
      <c r="C45" s="51" t="s">
        <v>105</v>
      </c>
      <c r="D45" s="43" t="s">
        <v>106</v>
      </c>
      <c r="E45" s="43" t="s">
        <v>107</v>
      </c>
      <c r="F45" s="44">
        <v>9300</v>
      </c>
      <c r="G45" s="44">
        <v>9300</v>
      </c>
      <c r="H45" s="44">
        <v>9300</v>
      </c>
      <c r="I45" s="44">
        <v>9300</v>
      </c>
      <c r="J45" s="44">
        <v>9300</v>
      </c>
      <c r="K45" s="44">
        <v>9300</v>
      </c>
      <c r="L45" s="44">
        <v>9300</v>
      </c>
      <c r="M45" s="44">
        <v>9300</v>
      </c>
      <c r="N45" s="44">
        <v>9300</v>
      </c>
      <c r="O45" s="44">
        <v>9300</v>
      </c>
      <c r="P45" s="44">
        <v>9300</v>
      </c>
      <c r="Q45" s="44">
        <v>9300</v>
      </c>
      <c r="R45" s="44">
        <f t="shared" si="0"/>
        <v>111600</v>
      </c>
    </row>
    <row r="46" spans="1:18" ht="31.5" x14ac:dyDescent="0.25">
      <c r="A46" s="74"/>
      <c r="B46" s="74"/>
      <c r="C46" s="75" t="s">
        <v>108</v>
      </c>
      <c r="D46" s="43" t="s">
        <v>109</v>
      </c>
      <c r="E46" s="43" t="s">
        <v>110</v>
      </c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4">
        <f t="shared" si="0"/>
        <v>0</v>
      </c>
    </row>
    <row r="47" spans="1:18" ht="47.25" x14ac:dyDescent="0.25">
      <c r="A47" s="74"/>
      <c r="B47" s="74"/>
      <c r="C47" s="76"/>
      <c r="D47" s="43" t="s">
        <v>111</v>
      </c>
      <c r="E47" s="43" t="s">
        <v>112</v>
      </c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4">
        <f t="shared" si="0"/>
        <v>0</v>
      </c>
    </row>
    <row r="48" spans="1:18" ht="47.25" x14ac:dyDescent="0.25">
      <c r="A48" s="74"/>
      <c r="B48" s="74"/>
      <c r="C48" s="76"/>
      <c r="D48" s="43" t="s">
        <v>113</v>
      </c>
      <c r="E48" s="43" t="s">
        <v>114</v>
      </c>
      <c r="F48" s="44">
        <v>0</v>
      </c>
      <c r="G48" s="44">
        <v>0</v>
      </c>
      <c r="H48" s="44">
        <v>0</v>
      </c>
      <c r="I48" s="44">
        <v>0</v>
      </c>
      <c r="J48" s="44">
        <v>0</v>
      </c>
      <c r="K48" s="44">
        <v>0</v>
      </c>
      <c r="L48" s="44">
        <v>0</v>
      </c>
      <c r="M48" s="44">
        <v>0</v>
      </c>
      <c r="N48" s="44">
        <v>0</v>
      </c>
      <c r="O48" s="44">
        <v>0</v>
      </c>
      <c r="P48" s="44">
        <v>0</v>
      </c>
      <c r="Q48" s="44">
        <v>0</v>
      </c>
      <c r="R48" s="44">
        <f t="shared" si="0"/>
        <v>0</v>
      </c>
    </row>
    <row r="49" spans="1:18" ht="47.25" x14ac:dyDescent="0.25">
      <c r="A49" s="74"/>
      <c r="B49" s="74"/>
      <c r="C49" s="76"/>
      <c r="D49" s="43" t="s">
        <v>115</v>
      </c>
      <c r="E49" s="43" t="s">
        <v>116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4">
        <v>0</v>
      </c>
      <c r="P49" s="44">
        <v>0</v>
      </c>
      <c r="Q49" s="44">
        <v>0</v>
      </c>
      <c r="R49" s="44">
        <f t="shared" si="0"/>
        <v>0</v>
      </c>
    </row>
    <row r="50" spans="1:18" ht="47.25" x14ac:dyDescent="0.25">
      <c r="A50" s="74"/>
      <c r="B50" s="74"/>
      <c r="C50" s="51" t="s">
        <v>117</v>
      </c>
      <c r="D50" s="43" t="s">
        <v>118</v>
      </c>
      <c r="E50" s="43" t="s">
        <v>119</v>
      </c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4">
        <f t="shared" si="0"/>
        <v>0</v>
      </c>
    </row>
    <row r="51" spans="1:18" ht="31.5" hidden="1" x14ac:dyDescent="0.25">
      <c r="A51" s="74"/>
      <c r="B51" s="74"/>
      <c r="C51" s="51" t="s">
        <v>120</v>
      </c>
      <c r="D51" s="43" t="s">
        <v>121</v>
      </c>
      <c r="E51" s="43" t="s">
        <v>122</v>
      </c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4">
        <f t="shared" si="0"/>
        <v>0</v>
      </c>
    </row>
    <row r="52" spans="1:18" ht="31.5" hidden="1" x14ac:dyDescent="0.25">
      <c r="A52" s="74"/>
      <c r="B52" s="74"/>
      <c r="C52" s="51" t="s">
        <v>123</v>
      </c>
      <c r="D52" s="43" t="s">
        <v>124</v>
      </c>
      <c r="E52" s="43" t="s">
        <v>125</v>
      </c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4">
        <f t="shared" si="0"/>
        <v>0</v>
      </c>
    </row>
    <row r="53" spans="1:18" ht="31.5" hidden="1" x14ac:dyDescent="0.25">
      <c r="A53" s="74"/>
      <c r="B53" s="74"/>
      <c r="C53" s="75" t="s">
        <v>126</v>
      </c>
      <c r="D53" s="43" t="s">
        <v>127</v>
      </c>
      <c r="E53" s="43" t="s">
        <v>128</v>
      </c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4">
        <f t="shared" si="0"/>
        <v>0</v>
      </c>
    </row>
    <row r="54" spans="1:18" ht="31.5" hidden="1" x14ac:dyDescent="0.25">
      <c r="A54" s="74"/>
      <c r="B54" s="74"/>
      <c r="C54" s="76"/>
      <c r="D54" s="43" t="s">
        <v>129</v>
      </c>
      <c r="E54" s="43" t="s">
        <v>130</v>
      </c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4">
        <f t="shared" si="0"/>
        <v>0</v>
      </c>
    </row>
    <row r="55" spans="1:18" ht="31.5" hidden="1" x14ac:dyDescent="0.25">
      <c r="A55" s="74"/>
      <c r="B55" s="74"/>
      <c r="C55" s="76"/>
      <c r="D55" s="43" t="s">
        <v>131</v>
      </c>
      <c r="E55" s="43" t="s">
        <v>132</v>
      </c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4">
        <f t="shared" si="0"/>
        <v>0</v>
      </c>
    </row>
    <row r="56" spans="1:18" ht="31.5" x14ac:dyDescent="0.25">
      <c r="A56" s="74"/>
      <c r="B56" s="74"/>
      <c r="C56" s="76"/>
      <c r="D56" s="43" t="s">
        <v>133</v>
      </c>
      <c r="E56" s="43" t="s">
        <v>134</v>
      </c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4">
        <f t="shared" si="0"/>
        <v>0</v>
      </c>
    </row>
    <row r="57" spans="1:18" x14ac:dyDescent="0.25">
      <c r="A57" s="74"/>
      <c r="B57" s="74"/>
      <c r="C57" s="52" t="s">
        <v>135</v>
      </c>
      <c r="D57" s="43"/>
      <c r="E57" s="43"/>
      <c r="F57" s="55">
        <f>SUM(F11:F56)</f>
        <v>17840</v>
      </c>
      <c r="G57" s="55">
        <f t="shared" ref="G57:Q57" si="4">SUM(G11:G56)</f>
        <v>17840</v>
      </c>
      <c r="H57" s="55">
        <f t="shared" si="4"/>
        <v>18940</v>
      </c>
      <c r="I57" s="55">
        <f t="shared" si="4"/>
        <v>17840</v>
      </c>
      <c r="J57" s="55">
        <f t="shared" si="4"/>
        <v>18340</v>
      </c>
      <c r="K57" s="55">
        <f t="shared" si="4"/>
        <v>17840</v>
      </c>
      <c r="L57" s="55">
        <f t="shared" si="4"/>
        <v>19140</v>
      </c>
      <c r="M57" s="55">
        <f t="shared" si="4"/>
        <v>18040</v>
      </c>
      <c r="N57" s="55">
        <f t="shared" si="4"/>
        <v>18040</v>
      </c>
      <c r="O57" s="55">
        <f t="shared" si="4"/>
        <v>19140</v>
      </c>
      <c r="P57" s="55">
        <f t="shared" si="4"/>
        <v>18040</v>
      </c>
      <c r="Q57" s="55">
        <f t="shared" si="4"/>
        <v>18040</v>
      </c>
      <c r="R57" s="44">
        <f t="shared" si="0"/>
        <v>219080</v>
      </c>
    </row>
    <row r="58" spans="1:18" ht="31.5" x14ac:dyDescent="0.25">
      <c r="A58" s="74"/>
      <c r="B58" s="74"/>
      <c r="C58" s="75" t="s">
        <v>136</v>
      </c>
      <c r="D58" s="43" t="s">
        <v>137</v>
      </c>
      <c r="E58" s="43" t="s">
        <v>138</v>
      </c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4">
        <f t="shared" si="0"/>
        <v>0</v>
      </c>
    </row>
    <row r="59" spans="1:18" ht="47.25" x14ac:dyDescent="0.25">
      <c r="A59" s="74"/>
      <c r="B59" s="74"/>
      <c r="C59" s="76"/>
      <c r="D59" s="43" t="s">
        <v>139</v>
      </c>
      <c r="E59" s="43" t="s">
        <v>140</v>
      </c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4">
        <f t="shared" si="0"/>
        <v>0</v>
      </c>
    </row>
    <row r="60" spans="1:18" ht="31.5" x14ac:dyDescent="0.25">
      <c r="A60" s="74"/>
      <c r="B60" s="74"/>
      <c r="C60" s="75" t="s">
        <v>141</v>
      </c>
      <c r="D60" s="43" t="s">
        <v>142</v>
      </c>
      <c r="E60" s="43" t="s">
        <v>143</v>
      </c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4">
        <f t="shared" si="0"/>
        <v>0</v>
      </c>
    </row>
    <row r="61" spans="1:18" ht="31.5" x14ac:dyDescent="0.25">
      <c r="A61" s="74"/>
      <c r="B61" s="74"/>
      <c r="C61" s="76"/>
      <c r="D61" s="43" t="s">
        <v>144</v>
      </c>
      <c r="E61" s="43" t="s">
        <v>145</v>
      </c>
      <c r="F61" s="81">
        <v>150</v>
      </c>
      <c r="G61" s="81">
        <v>150</v>
      </c>
      <c r="H61" s="81">
        <v>150</v>
      </c>
      <c r="I61" s="81">
        <v>150</v>
      </c>
      <c r="J61" s="81">
        <v>150</v>
      </c>
      <c r="K61" s="81">
        <v>150</v>
      </c>
      <c r="L61" s="81">
        <v>150</v>
      </c>
      <c r="M61" s="81">
        <v>150</v>
      </c>
      <c r="N61" s="81">
        <v>150</v>
      </c>
      <c r="O61" s="81">
        <v>150</v>
      </c>
      <c r="P61" s="81">
        <v>150</v>
      </c>
      <c r="Q61" s="81">
        <v>150</v>
      </c>
      <c r="R61" s="81">
        <f t="shared" si="0"/>
        <v>1800</v>
      </c>
    </row>
    <row r="62" spans="1:18" ht="47.25" x14ac:dyDescent="0.25">
      <c r="A62" s="74"/>
      <c r="B62" s="74"/>
      <c r="C62" s="76"/>
      <c r="D62" s="43" t="s">
        <v>146</v>
      </c>
      <c r="E62" s="43" t="s">
        <v>147</v>
      </c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1">
        <f t="shared" si="0"/>
        <v>0</v>
      </c>
    </row>
    <row r="63" spans="1:18" ht="47.25" x14ac:dyDescent="0.25">
      <c r="A63" s="74"/>
      <c r="B63" s="74"/>
      <c r="C63" s="76"/>
      <c r="D63" s="43" t="s">
        <v>148</v>
      </c>
      <c r="E63" s="43" t="s">
        <v>149</v>
      </c>
      <c r="F63" s="81">
        <v>400</v>
      </c>
      <c r="G63" s="81">
        <v>400</v>
      </c>
      <c r="H63" s="81">
        <v>400</v>
      </c>
      <c r="I63" s="81">
        <v>400</v>
      </c>
      <c r="J63" s="81">
        <v>400</v>
      </c>
      <c r="K63" s="81">
        <v>400</v>
      </c>
      <c r="L63" s="81">
        <v>400</v>
      </c>
      <c r="M63" s="81">
        <v>400</v>
      </c>
      <c r="N63" s="81">
        <v>400</v>
      </c>
      <c r="O63" s="81">
        <v>400</v>
      </c>
      <c r="P63" s="81">
        <v>400</v>
      </c>
      <c r="Q63" s="81">
        <v>400</v>
      </c>
      <c r="R63" s="81">
        <f t="shared" si="0"/>
        <v>4800</v>
      </c>
    </row>
    <row r="64" spans="1:18" ht="31.5" x14ac:dyDescent="0.25">
      <c r="A64" s="74"/>
      <c r="B64" s="74"/>
      <c r="C64" s="76"/>
      <c r="D64" s="43" t="s">
        <v>150</v>
      </c>
      <c r="E64" s="43" t="s">
        <v>151</v>
      </c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1">
        <f t="shared" si="0"/>
        <v>0</v>
      </c>
    </row>
    <row r="65" spans="1:18" ht="31.5" x14ac:dyDescent="0.25">
      <c r="A65" s="74"/>
      <c r="B65" s="74"/>
      <c r="C65" s="76"/>
      <c r="D65" s="43" t="s">
        <v>152</v>
      </c>
      <c r="E65" s="43" t="s">
        <v>153</v>
      </c>
      <c r="F65" s="81">
        <v>65</v>
      </c>
      <c r="G65" s="81">
        <v>65</v>
      </c>
      <c r="H65" s="81">
        <v>65</v>
      </c>
      <c r="I65" s="81">
        <v>65</v>
      </c>
      <c r="J65" s="81">
        <v>65</v>
      </c>
      <c r="K65" s="81">
        <v>65</v>
      </c>
      <c r="L65" s="81">
        <v>65</v>
      </c>
      <c r="M65" s="81">
        <v>65</v>
      </c>
      <c r="N65" s="81">
        <v>65</v>
      </c>
      <c r="O65" s="81">
        <v>65</v>
      </c>
      <c r="P65" s="81">
        <v>65</v>
      </c>
      <c r="Q65" s="81">
        <v>65</v>
      </c>
      <c r="R65" s="81">
        <f t="shared" si="0"/>
        <v>780</v>
      </c>
    </row>
    <row r="66" spans="1:18" ht="47.25" x14ac:dyDescent="0.25">
      <c r="A66" s="74"/>
      <c r="B66" s="74"/>
      <c r="C66" s="75" t="s">
        <v>154</v>
      </c>
      <c r="D66" s="43" t="s">
        <v>155</v>
      </c>
      <c r="E66" s="43" t="s">
        <v>156</v>
      </c>
      <c r="F66" s="81">
        <v>10000</v>
      </c>
      <c r="G66" s="81">
        <v>0</v>
      </c>
      <c r="H66" s="81">
        <v>10000</v>
      </c>
      <c r="I66" s="81">
        <v>0</v>
      </c>
      <c r="J66" s="81">
        <v>0</v>
      </c>
      <c r="K66" s="81">
        <v>0</v>
      </c>
      <c r="L66" s="81">
        <v>5000</v>
      </c>
      <c r="M66" s="81">
        <v>0</v>
      </c>
      <c r="N66" s="81">
        <v>5000</v>
      </c>
      <c r="O66" s="81">
        <v>0</v>
      </c>
      <c r="P66" s="81">
        <v>0</v>
      </c>
      <c r="Q66" s="81">
        <v>5000</v>
      </c>
      <c r="R66" s="81">
        <f t="shared" si="0"/>
        <v>35000</v>
      </c>
    </row>
    <row r="67" spans="1:18" ht="47.25" x14ac:dyDescent="0.25">
      <c r="A67" s="74"/>
      <c r="B67" s="74"/>
      <c r="C67" s="76"/>
      <c r="D67" s="43" t="s">
        <v>157</v>
      </c>
      <c r="E67" s="43" t="s">
        <v>158</v>
      </c>
      <c r="F67" s="81">
        <v>0</v>
      </c>
      <c r="G67" s="81">
        <v>0</v>
      </c>
      <c r="H67" s="81">
        <v>0</v>
      </c>
      <c r="I67" s="81">
        <v>0</v>
      </c>
      <c r="J67" s="81">
        <v>0</v>
      </c>
      <c r="K67" s="81">
        <v>0</v>
      </c>
      <c r="L67" s="81">
        <v>0</v>
      </c>
      <c r="M67" s="81">
        <v>0</v>
      </c>
      <c r="N67" s="81">
        <v>0</v>
      </c>
      <c r="O67" s="81">
        <v>0</v>
      </c>
      <c r="P67" s="81">
        <v>0</v>
      </c>
      <c r="Q67" s="81">
        <v>0</v>
      </c>
      <c r="R67" s="81">
        <f t="shared" ref="R67:R130" si="5">SUM(F67:Q67)</f>
        <v>0</v>
      </c>
    </row>
    <row r="68" spans="1:18" ht="47.25" x14ac:dyDescent="0.25">
      <c r="A68" s="74"/>
      <c r="B68" s="74"/>
      <c r="C68" s="76"/>
      <c r="D68" s="43" t="s">
        <v>159</v>
      </c>
      <c r="E68" s="43" t="s">
        <v>160</v>
      </c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1">
        <f t="shared" si="5"/>
        <v>0</v>
      </c>
    </row>
    <row r="69" spans="1:18" ht="47.25" x14ac:dyDescent="0.25">
      <c r="A69" s="74"/>
      <c r="B69" s="74"/>
      <c r="C69" s="76"/>
      <c r="D69" s="43" t="s">
        <v>161</v>
      </c>
      <c r="E69" s="43" t="s">
        <v>162</v>
      </c>
      <c r="F69" s="81">
        <v>0</v>
      </c>
      <c r="G69" s="81">
        <v>0</v>
      </c>
      <c r="H69" s="81">
        <v>700</v>
      </c>
      <c r="I69" s="81">
        <v>0</v>
      </c>
      <c r="J69" s="81">
        <v>700</v>
      </c>
      <c r="K69" s="81">
        <v>0</v>
      </c>
      <c r="L69" s="81">
        <v>700</v>
      </c>
      <c r="M69" s="81">
        <v>0</v>
      </c>
      <c r="N69" s="81">
        <v>0</v>
      </c>
      <c r="O69" s="81">
        <v>0</v>
      </c>
      <c r="P69" s="81">
        <v>0</v>
      </c>
      <c r="Q69" s="81">
        <v>0</v>
      </c>
      <c r="R69" s="81">
        <f t="shared" si="5"/>
        <v>2100</v>
      </c>
    </row>
    <row r="70" spans="1:18" ht="47.25" x14ac:dyDescent="0.25">
      <c r="A70" s="74"/>
      <c r="B70" s="74"/>
      <c r="C70" s="76"/>
      <c r="D70" s="43" t="s">
        <v>163</v>
      </c>
      <c r="E70" s="43" t="s">
        <v>164</v>
      </c>
      <c r="F70" s="82"/>
      <c r="G70" s="82"/>
      <c r="H70" s="82"/>
      <c r="I70" s="82"/>
      <c r="J70" s="82"/>
      <c r="K70" s="82"/>
      <c r="L70" s="81"/>
      <c r="M70" s="82"/>
      <c r="N70" s="82"/>
      <c r="O70" s="82"/>
      <c r="P70" s="82"/>
      <c r="Q70" s="82"/>
      <c r="R70" s="81">
        <f t="shared" si="5"/>
        <v>0</v>
      </c>
    </row>
    <row r="71" spans="1:18" ht="47.25" hidden="1" x14ac:dyDescent="0.25">
      <c r="A71" s="74"/>
      <c r="B71" s="74"/>
      <c r="C71" s="76"/>
      <c r="D71" s="43" t="s">
        <v>165</v>
      </c>
      <c r="E71" s="43" t="s">
        <v>166</v>
      </c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1">
        <f t="shared" si="5"/>
        <v>0</v>
      </c>
    </row>
    <row r="72" spans="1:18" ht="47.25" hidden="1" x14ac:dyDescent="0.25">
      <c r="A72" s="74"/>
      <c r="B72" s="74"/>
      <c r="C72" s="76"/>
      <c r="D72" s="43" t="s">
        <v>167</v>
      </c>
      <c r="E72" s="43" t="s">
        <v>168</v>
      </c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1">
        <f t="shared" si="5"/>
        <v>0</v>
      </c>
    </row>
    <row r="73" spans="1:18" ht="47.25" x14ac:dyDescent="0.25">
      <c r="A73" s="74"/>
      <c r="B73" s="74"/>
      <c r="C73" s="76"/>
      <c r="D73" s="43" t="s">
        <v>169</v>
      </c>
      <c r="E73" s="43" t="s">
        <v>170</v>
      </c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1">
        <f t="shared" si="5"/>
        <v>0</v>
      </c>
    </row>
    <row r="74" spans="1:18" ht="47.25" x14ac:dyDescent="0.25">
      <c r="A74" s="74"/>
      <c r="B74" s="74"/>
      <c r="C74" s="76"/>
      <c r="D74" s="43" t="s">
        <v>171</v>
      </c>
      <c r="E74" s="43" t="s">
        <v>172</v>
      </c>
      <c r="F74" s="81">
        <v>5400</v>
      </c>
      <c r="G74" s="81">
        <v>5400</v>
      </c>
      <c r="H74" s="81">
        <v>5400</v>
      </c>
      <c r="I74" s="81">
        <v>5400</v>
      </c>
      <c r="J74" s="81">
        <v>5400</v>
      </c>
      <c r="K74" s="81">
        <v>5400</v>
      </c>
      <c r="L74" s="81">
        <v>5400</v>
      </c>
      <c r="M74" s="81">
        <v>5400</v>
      </c>
      <c r="N74" s="81">
        <v>5400</v>
      </c>
      <c r="O74" s="81">
        <v>5400</v>
      </c>
      <c r="P74" s="81">
        <v>5400</v>
      </c>
      <c r="Q74" s="81">
        <v>5400</v>
      </c>
      <c r="R74" s="81">
        <f t="shared" si="5"/>
        <v>64800</v>
      </c>
    </row>
    <row r="75" spans="1:18" ht="47.25" x14ac:dyDescent="0.25">
      <c r="A75" s="74"/>
      <c r="B75" s="74"/>
      <c r="C75" s="76"/>
      <c r="D75" s="43" t="s">
        <v>173</v>
      </c>
      <c r="E75" s="43" t="s">
        <v>174</v>
      </c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1">
        <f t="shared" si="5"/>
        <v>0</v>
      </c>
    </row>
    <row r="76" spans="1:18" ht="47.25" x14ac:dyDescent="0.25">
      <c r="A76" s="74"/>
      <c r="B76" s="74"/>
      <c r="C76" s="76"/>
      <c r="D76" s="43" t="s">
        <v>175</v>
      </c>
      <c r="E76" s="43" t="s">
        <v>176</v>
      </c>
      <c r="F76" s="81">
        <v>0</v>
      </c>
      <c r="G76" s="81">
        <v>0</v>
      </c>
      <c r="H76" s="81">
        <v>0</v>
      </c>
      <c r="I76" s="81">
        <v>0</v>
      </c>
      <c r="J76" s="81">
        <v>0</v>
      </c>
      <c r="K76" s="81">
        <v>0</v>
      </c>
      <c r="L76" s="81">
        <v>2000</v>
      </c>
      <c r="M76" s="81">
        <v>0</v>
      </c>
      <c r="N76" s="81">
        <v>0</v>
      </c>
      <c r="O76" s="81">
        <v>0</v>
      </c>
      <c r="P76" s="81">
        <v>0</v>
      </c>
      <c r="Q76" s="81">
        <v>0</v>
      </c>
      <c r="R76" s="81">
        <f t="shared" si="5"/>
        <v>2000</v>
      </c>
    </row>
    <row r="77" spans="1:18" ht="47.25" x14ac:dyDescent="0.25">
      <c r="A77" s="74"/>
      <c r="B77" s="74"/>
      <c r="C77" s="76"/>
      <c r="D77" s="43" t="s">
        <v>177</v>
      </c>
      <c r="E77" s="43" t="s">
        <v>178</v>
      </c>
      <c r="F77" s="81">
        <v>0</v>
      </c>
      <c r="G77" s="81">
        <v>0</v>
      </c>
      <c r="H77" s="81">
        <v>0</v>
      </c>
      <c r="I77" s="81">
        <v>0</v>
      </c>
      <c r="J77" s="81">
        <v>0</v>
      </c>
      <c r="K77" s="81">
        <v>0</v>
      </c>
      <c r="L77" s="81">
        <v>0</v>
      </c>
      <c r="M77" s="81">
        <v>0</v>
      </c>
      <c r="N77" s="81">
        <v>2500</v>
      </c>
      <c r="O77" s="81">
        <v>0</v>
      </c>
      <c r="P77" s="81">
        <v>0</v>
      </c>
      <c r="Q77" s="81">
        <v>0</v>
      </c>
      <c r="R77" s="81">
        <f t="shared" si="5"/>
        <v>2500</v>
      </c>
    </row>
    <row r="78" spans="1:18" ht="47.25" x14ac:dyDescent="0.25">
      <c r="A78" s="74"/>
      <c r="B78" s="74"/>
      <c r="C78" s="76"/>
      <c r="D78" s="43" t="s">
        <v>179</v>
      </c>
      <c r="E78" s="43" t="s">
        <v>180</v>
      </c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1">
        <f t="shared" si="5"/>
        <v>0</v>
      </c>
    </row>
    <row r="79" spans="1:18" ht="47.25" hidden="1" x14ac:dyDescent="0.25">
      <c r="A79" s="74"/>
      <c r="B79" s="74"/>
      <c r="C79" s="76"/>
      <c r="D79" s="43" t="s">
        <v>181</v>
      </c>
      <c r="E79" s="43" t="s">
        <v>182</v>
      </c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1">
        <f t="shared" si="5"/>
        <v>0</v>
      </c>
    </row>
    <row r="80" spans="1:18" ht="47.25" hidden="1" x14ac:dyDescent="0.25">
      <c r="A80" s="74"/>
      <c r="B80" s="74"/>
      <c r="C80" s="76"/>
      <c r="D80" s="43" t="s">
        <v>183</v>
      </c>
      <c r="E80" s="43" t="s">
        <v>184</v>
      </c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1">
        <f t="shared" si="5"/>
        <v>0</v>
      </c>
    </row>
    <row r="81" spans="1:18" ht="47.25" x14ac:dyDescent="0.25">
      <c r="A81" s="74"/>
      <c r="B81" s="74"/>
      <c r="C81" s="76"/>
      <c r="D81" s="43" t="s">
        <v>185</v>
      </c>
      <c r="E81" s="43" t="s">
        <v>186</v>
      </c>
      <c r="F81" s="81">
        <v>1800</v>
      </c>
      <c r="G81" s="81">
        <v>1800</v>
      </c>
      <c r="H81" s="81">
        <v>1800</v>
      </c>
      <c r="I81" s="81">
        <v>1800</v>
      </c>
      <c r="J81" s="81">
        <v>1800</v>
      </c>
      <c r="K81" s="81">
        <v>1800</v>
      </c>
      <c r="L81" s="81">
        <v>1800</v>
      </c>
      <c r="M81" s="81">
        <v>1800</v>
      </c>
      <c r="N81" s="81">
        <v>1800</v>
      </c>
      <c r="O81" s="81">
        <v>1800</v>
      </c>
      <c r="P81" s="81">
        <v>1800</v>
      </c>
      <c r="Q81" s="81">
        <v>1800</v>
      </c>
      <c r="R81" s="81">
        <f t="shared" ref="R81" si="6">SUM(F81:Q81)</f>
        <v>21600</v>
      </c>
    </row>
    <row r="82" spans="1:18" ht="47.25" x14ac:dyDescent="0.25">
      <c r="A82" s="74"/>
      <c r="B82" s="74"/>
      <c r="C82" s="76"/>
      <c r="D82" s="43" t="s">
        <v>187</v>
      </c>
      <c r="E82" s="43" t="s">
        <v>188</v>
      </c>
      <c r="F82" s="81">
        <v>0</v>
      </c>
      <c r="G82" s="81">
        <v>0</v>
      </c>
      <c r="H82" s="81">
        <v>0</v>
      </c>
      <c r="I82" s="81">
        <v>0</v>
      </c>
      <c r="J82" s="81">
        <v>0</v>
      </c>
      <c r="K82" s="81">
        <v>0</v>
      </c>
      <c r="L82" s="81">
        <v>0</v>
      </c>
      <c r="M82" s="81">
        <v>1000</v>
      </c>
      <c r="N82" s="81">
        <v>0</v>
      </c>
      <c r="O82" s="81">
        <v>0</v>
      </c>
      <c r="P82" s="81">
        <v>0</v>
      </c>
      <c r="Q82" s="81">
        <v>0</v>
      </c>
      <c r="R82" s="81">
        <f t="shared" si="5"/>
        <v>1000</v>
      </c>
    </row>
    <row r="83" spans="1:18" ht="47.25" x14ac:dyDescent="0.25">
      <c r="A83" s="74"/>
      <c r="B83" s="74"/>
      <c r="C83" s="76"/>
      <c r="D83" s="43" t="s">
        <v>189</v>
      </c>
      <c r="E83" s="43" t="s">
        <v>190</v>
      </c>
      <c r="F83" s="81">
        <v>0</v>
      </c>
      <c r="G83" s="81">
        <v>0</v>
      </c>
      <c r="H83" s="81">
        <v>0</v>
      </c>
      <c r="I83" s="81">
        <v>0</v>
      </c>
      <c r="J83" s="81">
        <v>0</v>
      </c>
      <c r="K83" s="81">
        <v>0</v>
      </c>
      <c r="L83" s="81">
        <v>0</v>
      </c>
      <c r="M83" s="81">
        <v>0</v>
      </c>
      <c r="N83" s="81">
        <v>0</v>
      </c>
      <c r="O83" s="81">
        <v>0</v>
      </c>
      <c r="P83" s="81">
        <v>3000</v>
      </c>
      <c r="Q83" s="81">
        <v>0</v>
      </c>
      <c r="R83" s="81">
        <f t="shared" si="5"/>
        <v>3000</v>
      </c>
    </row>
    <row r="84" spans="1:18" ht="47.25" x14ac:dyDescent="0.25">
      <c r="A84" s="74"/>
      <c r="B84" s="74"/>
      <c r="C84" s="76"/>
      <c r="D84" s="43" t="s">
        <v>191</v>
      </c>
      <c r="E84" s="43" t="s">
        <v>192</v>
      </c>
      <c r="F84" s="81">
        <v>500</v>
      </c>
      <c r="G84" s="81">
        <v>500</v>
      </c>
      <c r="H84" s="81">
        <v>500</v>
      </c>
      <c r="I84" s="81">
        <v>500</v>
      </c>
      <c r="J84" s="81">
        <v>500</v>
      </c>
      <c r="K84" s="81">
        <v>500</v>
      </c>
      <c r="L84" s="81">
        <v>500</v>
      </c>
      <c r="M84" s="81">
        <v>500</v>
      </c>
      <c r="N84" s="81">
        <v>500</v>
      </c>
      <c r="O84" s="81">
        <v>500</v>
      </c>
      <c r="P84" s="81">
        <v>500</v>
      </c>
      <c r="Q84" s="81">
        <v>500</v>
      </c>
      <c r="R84" s="81">
        <f t="shared" si="5"/>
        <v>6000</v>
      </c>
    </row>
    <row r="85" spans="1:18" ht="47.25" x14ac:dyDescent="0.25">
      <c r="A85" s="74"/>
      <c r="B85" s="74"/>
      <c r="C85" s="76"/>
      <c r="D85" s="43" t="s">
        <v>193</v>
      </c>
      <c r="E85" s="43" t="s">
        <v>194</v>
      </c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1">
        <f t="shared" si="5"/>
        <v>0</v>
      </c>
    </row>
    <row r="86" spans="1:18" ht="47.25" x14ac:dyDescent="0.25">
      <c r="A86" s="74"/>
      <c r="B86" s="74"/>
      <c r="C86" s="76"/>
      <c r="D86" s="43" t="s">
        <v>195</v>
      </c>
      <c r="E86" s="43" t="s">
        <v>196</v>
      </c>
      <c r="F86" s="81">
        <v>0</v>
      </c>
      <c r="G86" s="81">
        <v>0</v>
      </c>
      <c r="H86" s="81">
        <v>0</v>
      </c>
      <c r="I86" s="81">
        <v>0</v>
      </c>
      <c r="J86" s="81">
        <v>2000</v>
      </c>
      <c r="K86" s="81">
        <v>0</v>
      </c>
      <c r="L86" s="81">
        <v>0</v>
      </c>
      <c r="M86" s="81">
        <v>0</v>
      </c>
      <c r="N86" s="81">
        <v>0</v>
      </c>
      <c r="O86" s="81">
        <v>0</v>
      </c>
      <c r="P86" s="81">
        <v>0</v>
      </c>
      <c r="Q86" s="81">
        <v>0</v>
      </c>
      <c r="R86" s="81">
        <f t="shared" si="5"/>
        <v>2000</v>
      </c>
    </row>
    <row r="87" spans="1:18" ht="47.25" x14ac:dyDescent="0.25">
      <c r="A87" s="74"/>
      <c r="B87" s="74"/>
      <c r="C87" s="76"/>
      <c r="D87" s="43" t="s">
        <v>197</v>
      </c>
      <c r="E87" s="43" t="s">
        <v>198</v>
      </c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1">
        <f t="shared" si="5"/>
        <v>0</v>
      </c>
    </row>
    <row r="88" spans="1:18" ht="47.25" x14ac:dyDescent="0.25">
      <c r="A88" s="74"/>
      <c r="B88" s="74"/>
      <c r="C88" s="76"/>
      <c r="D88" s="43" t="s">
        <v>199</v>
      </c>
      <c r="E88" s="43" t="s">
        <v>200</v>
      </c>
      <c r="F88" s="81">
        <v>420</v>
      </c>
      <c r="G88" s="81">
        <v>420</v>
      </c>
      <c r="H88" s="81">
        <v>420</v>
      </c>
      <c r="I88" s="81">
        <v>420</v>
      </c>
      <c r="J88" s="81">
        <v>420</v>
      </c>
      <c r="K88" s="81">
        <v>420</v>
      </c>
      <c r="L88" s="81">
        <v>420</v>
      </c>
      <c r="M88" s="81">
        <v>420</v>
      </c>
      <c r="N88" s="81">
        <v>420</v>
      </c>
      <c r="O88" s="81">
        <v>420</v>
      </c>
      <c r="P88" s="81">
        <v>420</v>
      </c>
      <c r="Q88" s="81">
        <v>420</v>
      </c>
      <c r="R88" s="81">
        <f t="shared" si="5"/>
        <v>5040</v>
      </c>
    </row>
    <row r="89" spans="1:18" ht="47.25" x14ac:dyDescent="0.25">
      <c r="A89" s="74"/>
      <c r="B89" s="74"/>
      <c r="C89" s="76"/>
      <c r="D89" s="43" t="s">
        <v>201</v>
      </c>
      <c r="E89" s="43" t="s">
        <v>202</v>
      </c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1">
        <f t="shared" si="5"/>
        <v>0</v>
      </c>
    </row>
    <row r="90" spans="1:18" ht="47.25" x14ac:dyDescent="0.25">
      <c r="A90" s="74"/>
      <c r="B90" s="74"/>
      <c r="C90" s="76"/>
      <c r="D90" s="43" t="s">
        <v>203</v>
      </c>
      <c r="E90" s="43" t="s">
        <v>204</v>
      </c>
      <c r="F90" s="81">
        <v>50</v>
      </c>
      <c r="G90" s="81">
        <v>50</v>
      </c>
      <c r="H90" s="81">
        <v>50</v>
      </c>
      <c r="I90" s="81">
        <v>50</v>
      </c>
      <c r="J90" s="81">
        <v>50</v>
      </c>
      <c r="K90" s="81">
        <v>50</v>
      </c>
      <c r="L90" s="81">
        <v>50</v>
      </c>
      <c r="M90" s="81">
        <v>50</v>
      </c>
      <c r="N90" s="81">
        <v>50</v>
      </c>
      <c r="O90" s="81">
        <v>50</v>
      </c>
      <c r="P90" s="81">
        <v>50</v>
      </c>
      <c r="Q90" s="81">
        <v>50</v>
      </c>
      <c r="R90" s="81">
        <f t="shared" si="5"/>
        <v>600</v>
      </c>
    </row>
    <row r="91" spans="1:18" ht="47.25" x14ac:dyDescent="0.25">
      <c r="A91" s="74"/>
      <c r="B91" s="74"/>
      <c r="C91" s="76"/>
      <c r="D91" s="43" t="s">
        <v>205</v>
      </c>
      <c r="E91" s="43" t="s">
        <v>206</v>
      </c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1">
        <f t="shared" si="5"/>
        <v>0</v>
      </c>
    </row>
    <row r="92" spans="1:18" ht="31.5" hidden="1" x14ac:dyDescent="0.25">
      <c r="A92" s="74"/>
      <c r="B92" s="74"/>
      <c r="C92" s="76"/>
      <c r="D92" s="43" t="s">
        <v>207</v>
      </c>
      <c r="E92" s="43" t="s">
        <v>208</v>
      </c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1">
        <f t="shared" si="5"/>
        <v>0</v>
      </c>
    </row>
    <row r="93" spans="1:18" ht="47.25" hidden="1" x14ac:dyDescent="0.25">
      <c r="A93" s="74"/>
      <c r="B93" s="74"/>
      <c r="C93" s="76"/>
      <c r="D93" s="43" t="s">
        <v>209</v>
      </c>
      <c r="E93" s="43" t="s">
        <v>210</v>
      </c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2"/>
      <c r="R93" s="81">
        <f t="shared" si="5"/>
        <v>0</v>
      </c>
    </row>
    <row r="94" spans="1:18" ht="47.25" hidden="1" x14ac:dyDescent="0.25">
      <c r="A94" s="74"/>
      <c r="B94" s="74"/>
      <c r="C94" s="76"/>
      <c r="D94" s="43" t="s">
        <v>211</v>
      </c>
      <c r="E94" s="43" t="s">
        <v>212</v>
      </c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1">
        <f t="shared" si="5"/>
        <v>0</v>
      </c>
    </row>
    <row r="95" spans="1:18" ht="31.5" hidden="1" x14ac:dyDescent="0.25">
      <c r="A95" s="74"/>
      <c r="B95" s="74"/>
      <c r="C95" s="76"/>
      <c r="D95" s="43" t="s">
        <v>213</v>
      </c>
      <c r="E95" s="43" t="s">
        <v>214</v>
      </c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1">
        <f t="shared" si="5"/>
        <v>0</v>
      </c>
    </row>
    <row r="96" spans="1:18" ht="31.5" hidden="1" x14ac:dyDescent="0.25">
      <c r="A96" s="74"/>
      <c r="B96" s="74"/>
      <c r="C96" s="76"/>
      <c r="D96" s="43" t="s">
        <v>215</v>
      </c>
      <c r="E96" s="43" t="s">
        <v>216</v>
      </c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1">
        <f t="shared" si="5"/>
        <v>0</v>
      </c>
    </row>
    <row r="97" spans="1:18" ht="47.25" hidden="1" x14ac:dyDescent="0.25">
      <c r="A97" s="74"/>
      <c r="B97" s="74"/>
      <c r="C97" s="76"/>
      <c r="D97" s="43" t="s">
        <v>217</v>
      </c>
      <c r="E97" s="43" t="s">
        <v>218</v>
      </c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1">
        <f t="shared" si="5"/>
        <v>0</v>
      </c>
    </row>
    <row r="98" spans="1:18" ht="31.5" hidden="1" x14ac:dyDescent="0.25">
      <c r="A98" s="74"/>
      <c r="B98" s="74"/>
      <c r="C98" s="76"/>
      <c r="D98" s="43" t="s">
        <v>219</v>
      </c>
      <c r="E98" s="43" t="s">
        <v>220</v>
      </c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1">
        <f t="shared" si="5"/>
        <v>0</v>
      </c>
    </row>
    <row r="99" spans="1:18" ht="47.25" hidden="1" x14ac:dyDescent="0.25">
      <c r="A99" s="74"/>
      <c r="B99" s="74"/>
      <c r="C99" s="76"/>
      <c r="D99" s="43" t="s">
        <v>221</v>
      </c>
      <c r="E99" s="43" t="s">
        <v>222</v>
      </c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2"/>
      <c r="R99" s="81">
        <f t="shared" si="5"/>
        <v>0</v>
      </c>
    </row>
    <row r="100" spans="1:18" ht="31.5" x14ac:dyDescent="0.25">
      <c r="A100" s="74"/>
      <c r="B100" s="74"/>
      <c r="C100" s="76"/>
      <c r="D100" s="43" t="s">
        <v>223</v>
      </c>
      <c r="E100" s="43" t="s">
        <v>224</v>
      </c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1">
        <f t="shared" si="5"/>
        <v>0</v>
      </c>
    </row>
    <row r="101" spans="1:18" ht="31.5" x14ac:dyDescent="0.25">
      <c r="A101" s="74"/>
      <c r="B101" s="74"/>
      <c r="C101" s="76"/>
      <c r="D101" s="43" t="s">
        <v>225</v>
      </c>
      <c r="E101" s="43" t="s">
        <v>226</v>
      </c>
      <c r="F101" s="81">
        <v>100</v>
      </c>
      <c r="G101" s="81">
        <v>0</v>
      </c>
      <c r="H101" s="81">
        <v>0</v>
      </c>
      <c r="I101" s="81">
        <v>100</v>
      </c>
      <c r="J101" s="81">
        <v>0</v>
      </c>
      <c r="K101" s="81">
        <v>100</v>
      </c>
      <c r="L101" s="81">
        <v>0</v>
      </c>
      <c r="M101" s="81">
        <v>100</v>
      </c>
      <c r="N101" s="81">
        <v>0</v>
      </c>
      <c r="O101" s="81">
        <v>100</v>
      </c>
      <c r="P101" s="81">
        <v>0</v>
      </c>
      <c r="Q101" s="81">
        <v>100</v>
      </c>
      <c r="R101" s="81">
        <f t="shared" si="5"/>
        <v>600</v>
      </c>
    </row>
    <row r="102" spans="1:18" ht="47.25" x14ac:dyDescent="0.25">
      <c r="A102" s="74"/>
      <c r="B102" s="74"/>
      <c r="C102" s="76"/>
      <c r="D102" s="43" t="s">
        <v>227</v>
      </c>
      <c r="E102" s="43" t="s">
        <v>228</v>
      </c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1">
        <f t="shared" si="5"/>
        <v>0</v>
      </c>
    </row>
    <row r="103" spans="1:18" ht="31.5" x14ac:dyDescent="0.25">
      <c r="A103" s="74"/>
      <c r="B103" s="74"/>
      <c r="C103" s="76"/>
      <c r="D103" s="43" t="s">
        <v>229</v>
      </c>
      <c r="E103" s="43" t="s">
        <v>535</v>
      </c>
      <c r="F103" s="81">
        <v>0</v>
      </c>
      <c r="G103" s="81">
        <v>0</v>
      </c>
      <c r="H103" s="81">
        <v>0</v>
      </c>
      <c r="I103" s="81">
        <v>0</v>
      </c>
      <c r="J103" s="81">
        <v>0</v>
      </c>
      <c r="K103" s="81">
        <v>5000</v>
      </c>
      <c r="L103" s="81">
        <v>0</v>
      </c>
      <c r="M103" s="81">
        <v>0</v>
      </c>
      <c r="N103" s="81">
        <v>0</v>
      </c>
      <c r="O103" s="81">
        <v>0</v>
      </c>
      <c r="P103" s="81">
        <v>0</v>
      </c>
      <c r="Q103" s="81">
        <v>2000</v>
      </c>
      <c r="R103" s="81">
        <f t="shared" si="5"/>
        <v>7000</v>
      </c>
    </row>
    <row r="104" spans="1:18" ht="47.25" x14ac:dyDescent="0.25">
      <c r="A104" s="74"/>
      <c r="B104" s="74"/>
      <c r="C104" s="76"/>
      <c r="D104" s="43" t="s">
        <v>231</v>
      </c>
      <c r="E104" s="43" t="s">
        <v>232</v>
      </c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>
        <f t="shared" si="5"/>
        <v>0</v>
      </c>
    </row>
    <row r="105" spans="1:18" ht="31.5" x14ac:dyDescent="0.25">
      <c r="A105" s="74"/>
      <c r="B105" s="74"/>
      <c r="C105" s="76"/>
      <c r="D105" s="43" t="s">
        <v>233</v>
      </c>
      <c r="E105" s="43" t="s">
        <v>234</v>
      </c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1">
        <f t="shared" si="5"/>
        <v>0</v>
      </c>
    </row>
    <row r="106" spans="1:18" ht="47.25" x14ac:dyDescent="0.25">
      <c r="A106" s="74"/>
      <c r="B106" s="74"/>
      <c r="C106" s="76"/>
      <c r="D106" s="43" t="s">
        <v>235</v>
      </c>
      <c r="E106" s="43" t="s">
        <v>236</v>
      </c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1">
        <f t="shared" si="5"/>
        <v>0</v>
      </c>
    </row>
    <row r="107" spans="1:18" ht="47.25" x14ac:dyDescent="0.25">
      <c r="A107" s="74"/>
      <c r="B107" s="74"/>
      <c r="C107" s="76"/>
      <c r="D107" s="43" t="s">
        <v>237</v>
      </c>
      <c r="E107" s="43" t="s">
        <v>238</v>
      </c>
      <c r="F107" s="81">
        <v>0</v>
      </c>
      <c r="G107" s="81">
        <v>700</v>
      </c>
      <c r="H107" s="81">
        <v>0</v>
      </c>
      <c r="I107" s="81">
        <v>700</v>
      </c>
      <c r="J107" s="81">
        <v>0</v>
      </c>
      <c r="K107" s="81">
        <v>700</v>
      </c>
      <c r="L107" s="81">
        <v>0</v>
      </c>
      <c r="M107" s="81">
        <v>700</v>
      </c>
      <c r="N107" s="81">
        <v>0</v>
      </c>
      <c r="O107" s="81">
        <v>0</v>
      </c>
      <c r="P107" s="81">
        <v>700</v>
      </c>
      <c r="Q107" s="81">
        <v>0</v>
      </c>
      <c r="R107" s="81">
        <f t="shared" si="5"/>
        <v>3500</v>
      </c>
    </row>
    <row r="108" spans="1:18" ht="31.5" x14ac:dyDescent="0.25">
      <c r="A108" s="74"/>
      <c r="B108" s="74"/>
      <c r="C108" s="75" t="s">
        <v>239</v>
      </c>
      <c r="D108" s="43" t="s">
        <v>240</v>
      </c>
      <c r="E108" s="43" t="s">
        <v>241</v>
      </c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1">
        <f t="shared" si="5"/>
        <v>0</v>
      </c>
    </row>
    <row r="109" spans="1:18" ht="31.5" x14ac:dyDescent="0.25">
      <c r="A109" s="74"/>
      <c r="B109" s="74"/>
      <c r="C109" s="76"/>
      <c r="D109" s="43" t="s">
        <v>242</v>
      </c>
      <c r="E109" s="43" t="s">
        <v>243</v>
      </c>
      <c r="F109" s="81">
        <v>250</v>
      </c>
      <c r="G109" s="81">
        <v>250</v>
      </c>
      <c r="H109" s="81">
        <v>250</v>
      </c>
      <c r="I109" s="81">
        <v>250</v>
      </c>
      <c r="J109" s="81">
        <v>250</v>
      </c>
      <c r="K109" s="81">
        <v>250</v>
      </c>
      <c r="L109" s="81">
        <v>250</v>
      </c>
      <c r="M109" s="81">
        <v>250</v>
      </c>
      <c r="N109" s="81">
        <v>250</v>
      </c>
      <c r="O109" s="81">
        <v>250</v>
      </c>
      <c r="P109" s="81">
        <v>250</v>
      </c>
      <c r="Q109" s="81">
        <v>250</v>
      </c>
      <c r="R109" s="81">
        <f t="shared" si="5"/>
        <v>3000</v>
      </c>
    </row>
    <row r="110" spans="1:18" ht="31.5" x14ac:dyDescent="0.25">
      <c r="A110" s="74"/>
      <c r="B110" s="74"/>
      <c r="C110" s="76"/>
      <c r="D110" s="43" t="s">
        <v>244</v>
      </c>
      <c r="E110" s="43" t="s">
        <v>245</v>
      </c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1">
        <f t="shared" si="5"/>
        <v>0</v>
      </c>
    </row>
    <row r="111" spans="1:18" ht="31.5" x14ac:dyDescent="0.25">
      <c r="A111" s="74"/>
      <c r="B111" s="74"/>
      <c r="C111" s="76"/>
      <c r="D111" s="43" t="s">
        <v>246</v>
      </c>
      <c r="E111" s="43" t="s">
        <v>247</v>
      </c>
      <c r="F111" s="81">
        <v>0</v>
      </c>
      <c r="G111" s="81">
        <v>0</v>
      </c>
      <c r="H111" s="81">
        <v>0</v>
      </c>
      <c r="I111" s="81">
        <v>0</v>
      </c>
      <c r="J111" s="81">
        <v>0</v>
      </c>
      <c r="K111" s="81">
        <v>0</v>
      </c>
      <c r="L111" s="81">
        <v>0</v>
      </c>
      <c r="M111" s="81">
        <v>0</v>
      </c>
      <c r="N111" s="81">
        <v>0</v>
      </c>
      <c r="O111" s="81">
        <v>0</v>
      </c>
      <c r="P111" s="81">
        <v>0</v>
      </c>
      <c r="Q111" s="81">
        <v>0</v>
      </c>
      <c r="R111" s="81">
        <f t="shared" si="5"/>
        <v>0</v>
      </c>
    </row>
    <row r="112" spans="1:18" ht="31.5" x14ac:dyDescent="0.25">
      <c r="A112" s="74"/>
      <c r="B112" s="74"/>
      <c r="C112" s="76"/>
      <c r="D112" s="43" t="s">
        <v>248</v>
      </c>
      <c r="E112" s="43" t="s">
        <v>249</v>
      </c>
      <c r="F112" s="81">
        <v>50</v>
      </c>
      <c r="G112" s="81">
        <v>50</v>
      </c>
      <c r="H112" s="81">
        <v>50</v>
      </c>
      <c r="I112" s="81">
        <v>50</v>
      </c>
      <c r="J112" s="81">
        <v>50</v>
      </c>
      <c r="K112" s="81">
        <v>50</v>
      </c>
      <c r="L112" s="81">
        <v>50</v>
      </c>
      <c r="M112" s="81">
        <v>50</v>
      </c>
      <c r="N112" s="81">
        <v>50</v>
      </c>
      <c r="O112" s="81">
        <v>50</v>
      </c>
      <c r="P112" s="81">
        <v>50</v>
      </c>
      <c r="Q112" s="81">
        <v>50</v>
      </c>
      <c r="R112" s="81">
        <f t="shared" si="5"/>
        <v>600</v>
      </c>
    </row>
    <row r="113" spans="1:18" ht="47.25" x14ac:dyDescent="0.25">
      <c r="A113" s="74"/>
      <c r="B113" s="74"/>
      <c r="C113" s="51" t="s">
        <v>250</v>
      </c>
      <c r="D113" s="43" t="s">
        <v>251</v>
      </c>
      <c r="E113" s="43" t="s">
        <v>252</v>
      </c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1">
        <f t="shared" si="5"/>
        <v>0</v>
      </c>
    </row>
    <row r="114" spans="1:18" ht="31.5" hidden="1" x14ac:dyDescent="0.25">
      <c r="A114" s="74"/>
      <c r="B114" s="74"/>
      <c r="C114" s="75" t="s">
        <v>253</v>
      </c>
      <c r="D114" s="43" t="s">
        <v>254</v>
      </c>
      <c r="E114" s="43" t="s">
        <v>255</v>
      </c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1">
        <f t="shared" si="5"/>
        <v>0</v>
      </c>
    </row>
    <row r="115" spans="1:18" ht="31.5" hidden="1" x14ac:dyDescent="0.25">
      <c r="A115" s="74"/>
      <c r="B115" s="74"/>
      <c r="C115" s="76"/>
      <c r="D115" s="43" t="s">
        <v>256</v>
      </c>
      <c r="E115" s="43" t="s">
        <v>257</v>
      </c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1">
        <f t="shared" si="5"/>
        <v>0</v>
      </c>
    </row>
    <row r="116" spans="1:18" ht="31.5" hidden="1" x14ac:dyDescent="0.25">
      <c r="A116" s="74"/>
      <c r="B116" s="74"/>
      <c r="C116" s="76"/>
      <c r="D116" s="43" t="s">
        <v>258</v>
      </c>
      <c r="E116" s="43" t="s">
        <v>259</v>
      </c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1">
        <f t="shared" si="5"/>
        <v>0</v>
      </c>
    </row>
    <row r="117" spans="1:18" ht="31.5" hidden="1" x14ac:dyDescent="0.25">
      <c r="A117" s="74"/>
      <c r="B117" s="74"/>
      <c r="C117" s="76"/>
      <c r="D117" s="43" t="s">
        <v>260</v>
      </c>
      <c r="E117" s="43" t="s">
        <v>261</v>
      </c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1">
        <f t="shared" si="5"/>
        <v>0</v>
      </c>
    </row>
    <row r="118" spans="1:18" ht="31.5" x14ac:dyDescent="0.25">
      <c r="A118" s="74"/>
      <c r="B118" s="74"/>
      <c r="C118" s="76"/>
      <c r="D118" s="43" t="s">
        <v>262</v>
      </c>
      <c r="E118" s="43" t="s">
        <v>263</v>
      </c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1">
        <f t="shared" si="5"/>
        <v>0</v>
      </c>
    </row>
    <row r="119" spans="1:18" ht="47.25" x14ac:dyDescent="0.25">
      <c r="A119" s="74"/>
      <c r="B119" s="74"/>
      <c r="C119" s="75" t="s">
        <v>264</v>
      </c>
      <c r="D119" s="43" t="s">
        <v>265</v>
      </c>
      <c r="E119" s="43" t="s">
        <v>266</v>
      </c>
      <c r="F119" s="81">
        <f t="shared" ref="F119:Q119" si="7">SUM(F167*0.06)</f>
        <v>2466</v>
      </c>
      <c r="G119" s="81">
        <f t="shared" si="7"/>
        <v>2652.9</v>
      </c>
      <c r="H119" s="81">
        <f t="shared" si="7"/>
        <v>2521.1999999999998</v>
      </c>
      <c r="I119" s="81">
        <f t="shared" si="7"/>
        <v>2460</v>
      </c>
      <c r="J119" s="81">
        <f t="shared" si="7"/>
        <v>2331</v>
      </c>
      <c r="K119" s="81">
        <f t="shared" si="7"/>
        <v>2250</v>
      </c>
      <c r="L119" s="81">
        <f t="shared" si="7"/>
        <v>2406</v>
      </c>
      <c r="M119" s="81">
        <f t="shared" si="7"/>
        <v>2394</v>
      </c>
      <c r="N119" s="81">
        <f t="shared" si="7"/>
        <v>1804.8</v>
      </c>
      <c r="O119" s="81">
        <f t="shared" si="7"/>
        <v>1606.8</v>
      </c>
      <c r="P119" s="81">
        <f t="shared" si="7"/>
        <v>2221.7999999999997</v>
      </c>
      <c r="Q119" s="81">
        <f t="shared" si="7"/>
        <v>2173.7999999999997</v>
      </c>
      <c r="R119" s="81">
        <f t="shared" si="5"/>
        <v>27288.299999999996</v>
      </c>
    </row>
    <row r="120" spans="1:18" ht="31.5" x14ac:dyDescent="0.25">
      <c r="A120" s="74"/>
      <c r="B120" s="74"/>
      <c r="C120" s="76"/>
      <c r="D120" s="43" t="s">
        <v>267</v>
      </c>
      <c r="E120" s="43" t="s">
        <v>268</v>
      </c>
      <c r="F120" s="81">
        <f t="shared" ref="F120:Q120" si="8">SUM(F167*0.0025)</f>
        <v>102.75</v>
      </c>
      <c r="G120" s="81">
        <f t="shared" si="8"/>
        <v>110.53750000000001</v>
      </c>
      <c r="H120" s="81">
        <f t="shared" si="8"/>
        <v>105.05</v>
      </c>
      <c r="I120" s="81">
        <f t="shared" si="8"/>
        <v>102.5</v>
      </c>
      <c r="J120" s="81">
        <f t="shared" si="8"/>
        <v>97.125</v>
      </c>
      <c r="K120" s="81">
        <f t="shared" si="8"/>
        <v>93.75</v>
      </c>
      <c r="L120" s="81">
        <f t="shared" si="8"/>
        <v>100.25</v>
      </c>
      <c r="M120" s="81">
        <f t="shared" si="8"/>
        <v>99.75</v>
      </c>
      <c r="N120" s="81">
        <f t="shared" si="8"/>
        <v>75.2</v>
      </c>
      <c r="O120" s="81">
        <f t="shared" si="8"/>
        <v>66.95</v>
      </c>
      <c r="P120" s="81">
        <f t="shared" si="8"/>
        <v>92.575000000000003</v>
      </c>
      <c r="Q120" s="81">
        <f t="shared" si="8"/>
        <v>90.575000000000003</v>
      </c>
      <c r="R120" s="81">
        <f t="shared" si="5"/>
        <v>1137.0125000000003</v>
      </c>
    </row>
    <row r="121" spans="1:18" ht="31.5" x14ac:dyDescent="0.25">
      <c r="A121" s="74"/>
      <c r="B121" s="74"/>
      <c r="C121" s="75" t="s">
        <v>269</v>
      </c>
      <c r="D121" s="43" t="s">
        <v>270</v>
      </c>
      <c r="E121" s="43" t="s">
        <v>271</v>
      </c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1">
        <f t="shared" si="5"/>
        <v>0</v>
      </c>
    </row>
    <row r="122" spans="1:18" ht="31.5" hidden="1" x14ac:dyDescent="0.25">
      <c r="A122" s="74"/>
      <c r="B122" s="74"/>
      <c r="C122" s="76"/>
      <c r="D122" s="43" t="s">
        <v>272</v>
      </c>
      <c r="E122" s="43" t="s">
        <v>273</v>
      </c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1">
        <f t="shared" si="5"/>
        <v>0</v>
      </c>
    </row>
    <row r="123" spans="1:18" ht="31.5" hidden="1" x14ac:dyDescent="0.25">
      <c r="A123" s="74"/>
      <c r="B123" s="74"/>
      <c r="C123" s="76"/>
      <c r="D123" s="43" t="s">
        <v>274</v>
      </c>
      <c r="E123" s="43" t="s">
        <v>275</v>
      </c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1">
        <f t="shared" si="5"/>
        <v>0</v>
      </c>
    </row>
    <row r="124" spans="1:18" ht="31.5" x14ac:dyDescent="0.25">
      <c r="A124" s="74"/>
      <c r="B124" s="74"/>
      <c r="C124" s="76"/>
      <c r="D124" s="43" t="s">
        <v>276</v>
      </c>
      <c r="E124" s="43" t="s">
        <v>277</v>
      </c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1">
        <f t="shared" si="5"/>
        <v>0</v>
      </c>
    </row>
    <row r="125" spans="1:18" ht="31.5" x14ac:dyDescent="0.25">
      <c r="A125" s="74"/>
      <c r="B125" s="74"/>
      <c r="C125" s="76"/>
      <c r="D125" s="43" t="s">
        <v>278</v>
      </c>
      <c r="E125" s="43" t="s">
        <v>279</v>
      </c>
      <c r="F125" s="81">
        <v>250</v>
      </c>
      <c r="G125" s="81">
        <v>300</v>
      </c>
      <c r="H125" s="81">
        <v>250</v>
      </c>
      <c r="I125" s="81">
        <v>250</v>
      </c>
      <c r="J125" s="81">
        <v>300</v>
      </c>
      <c r="K125" s="81">
        <v>250</v>
      </c>
      <c r="L125" s="81">
        <v>400</v>
      </c>
      <c r="M125" s="81">
        <v>250</v>
      </c>
      <c r="N125" s="81">
        <v>250</v>
      </c>
      <c r="O125" s="81">
        <v>1000</v>
      </c>
      <c r="P125" s="81">
        <v>250</v>
      </c>
      <c r="Q125" s="81">
        <v>250</v>
      </c>
      <c r="R125" s="81">
        <f t="shared" si="5"/>
        <v>4000</v>
      </c>
    </row>
    <row r="126" spans="1:18" ht="31.5" hidden="1" x14ac:dyDescent="0.25">
      <c r="A126" s="74"/>
      <c r="B126" s="74"/>
      <c r="C126" s="76"/>
      <c r="D126" s="43" t="s">
        <v>280</v>
      </c>
      <c r="E126" s="43" t="s">
        <v>281</v>
      </c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1">
        <f t="shared" si="5"/>
        <v>0</v>
      </c>
    </row>
    <row r="127" spans="1:18" ht="47.25" hidden="1" x14ac:dyDescent="0.25">
      <c r="A127" s="74"/>
      <c r="B127" s="74"/>
      <c r="C127" s="76"/>
      <c r="D127" s="43" t="s">
        <v>282</v>
      </c>
      <c r="E127" s="43" t="s">
        <v>283</v>
      </c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1">
        <f t="shared" si="5"/>
        <v>0</v>
      </c>
    </row>
    <row r="128" spans="1:18" ht="47.25" hidden="1" x14ac:dyDescent="0.25">
      <c r="A128" s="74"/>
      <c r="B128" s="74"/>
      <c r="C128" s="76"/>
      <c r="D128" s="43" t="s">
        <v>284</v>
      </c>
      <c r="E128" s="43" t="s">
        <v>285</v>
      </c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1">
        <f t="shared" si="5"/>
        <v>0</v>
      </c>
    </row>
    <row r="129" spans="1:18" ht="47.25" hidden="1" x14ac:dyDescent="0.25">
      <c r="A129" s="74"/>
      <c r="B129" s="74"/>
      <c r="C129" s="76"/>
      <c r="D129" s="43" t="s">
        <v>286</v>
      </c>
      <c r="E129" s="43" t="s">
        <v>287</v>
      </c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1">
        <f t="shared" si="5"/>
        <v>0</v>
      </c>
    </row>
    <row r="130" spans="1:18" ht="31.5" hidden="1" x14ac:dyDescent="0.25">
      <c r="A130" s="74"/>
      <c r="B130" s="74"/>
      <c r="C130" s="75" t="s">
        <v>288</v>
      </c>
      <c r="D130" s="43" t="s">
        <v>289</v>
      </c>
      <c r="E130" s="43" t="s">
        <v>290</v>
      </c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1">
        <f t="shared" si="5"/>
        <v>0</v>
      </c>
    </row>
    <row r="131" spans="1:18" ht="31.5" hidden="1" x14ac:dyDescent="0.25">
      <c r="A131" s="74"/>
      <c r="B131" s="74"/>
      <c r="C131" s="76"/>
      <c r="D131" s="43" t="s">
        <v>291</v>
      </c>
      <c r="E131" s="43" t="s">
        <v>292</v>
      </c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1">
        <f t="shared" ref="R131:R194" si="9">SUM(F131:Q131)</f>
        <v>0</v>
      </c>
    </row>
    <row r="132" spans="1:18" ht="31.5" hidden="1" x14ac:dyDescent="0.25">
      <c r="A132" s="74"/>
      <c r="B132" s="74"/>
      <c r="C132" s="75" t="s">
        <v>293</v>
      </c>
      <c r="D132" s="43" t="s">
        <v>294</v>
      </c>
      <c r="E132" s="43" t="s">
        <v>295</v>
      </c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1">
        <f t="shared" si="9"/>
        <v>0</v>
      </c>
    </row>
    <row r="133" spans="1:18" ht="31.5" x14ac:dyDescent="0.25">
      <c r="A133" s="74"/>
      <c r="B133" s="74"/>
      <c r="C133" s="76"/>
      <c r="D133" s="43" t="s">
        <v>296</v>
      </c>
      <c r="E133" s="43" t="s">
        <v>297</v>
      </c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1">
        <f t="shared" si="9"/>
        <v>0</v>
      </c>
    </row>
    <row r="134" spans="1:18" ht="31.5" x14ac:dyDescent="0.25">
      <c r="A134" s="74"/>
      <c r="B134" s="74"/>
      <c r="C134" s="76"/>
      <c r="D134" s="43" t="s">
        <v>298</v>
      </c>
      <c r="E134" s="43" t="s">
        <v>299</v>
      </c>
      <c r="F134" s="81">
        <v>60</v>
      </c>
      <c r="G134" s="81">
        <v>60</v>
      </c>
      <c r="H134" s="81">
        <v>60</v>
      </c>
      <c r="I134" s="81">
        <v>60</v>
      </c>
      <c r="J134" s="81">
        <v>60</v>
      </c>
      <c r="K134" s="81">
        <v>60</v>
      </c>
      <c r="L134" s="81">
        <v>60</v>
      </c>
      <c r="M134" s="81">
        <v>60</v>
      </c>
      <c r="N134" s="81">
        <v>60</v>
      </c>
      <c r="O134" s="81">
        <v>60</v>
      </c>
      <c r="P134" s="81">
        <v>60</v>
      </c>
      <c r="Q134" s="81">
        <v>60</v>
      </c>
      <c r="R134" s="81">
        <f t="shared" si="9"/>
        <v>720</v>
      </c>
    </row>
    <row r="135" spans="1:18" ht="31.5" x14ac:dyDescent="0.25">
      <c r="A135" s="74"/>
      <c r="B135" s="74"/>
      <c r="C135" s="76"/>
      <c r="D135" s="43" t="s">
        <v>300</v>
      </c>
      <c r="E135" s="43" t="s">
        <v>301</v>
      </c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1">
        <f t="shared" si="9"/>
        <v>0</v>
      </c>
    </row>
    <row r="136" spans="1:18" ht="31.5" x14ac:dyDescent="0.25">
      <c r="A136" s="74"/>
      <c r="B136" s="74"/>
      <c r="C136" s="76"/>
      <c r="D136" s="43" t="s">
        <v>302</v>
      </c>
      <c r="E136" s="43" t="s">
        <v>303</v>
      </c>
      <c r="F136" s="81">
        <v>0</v>
      </c>
      <c r="G136" s="81">
        <v>0</v>
      </c>
      <c r="H136" s="81">
        <v>0</v>
      </c>
      <c r="I136" s="81">
        <v>0</v>
      </c>
      <c r="J136" s="81">
        <v>0</v>
      </c>
      <c r="K136" s="81">
        <v>0</v>
      </c>
      <c r="L136" s="81">
        <v>0</v>
      </c>
      <c r="M136" s="81">
        <v>0</v>
      </c>
      <c r="N136" s="81">
        <v>0</v>
      </c>
      <c r="O136" s="81">
        <v>0</v>
      </c>
      <c r="P136" s="81">
        <v>0</v>
      </c>
      <c r="Q136" s="81">
        <v>0</v>
      </c>
      <c r="R136" s="81">
        <f t="shared" si="9"/>
        <v>0</v>
      </c>
    </row>
    <row r="137" spans="1:18" ht="31.5" x14ac:dyDescent="0.25">
      <c r="A137" s="74"/>
      <c r="B137" s="74"/>
      <c r="C137" s="76"/>
      <c r="D137" s="43" t="s">
        <v>304</v>
      </c>
      <c r="E137" s="43" t="s">
        <v>305</v>
      </c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82"/>
      <c r="R137" s="81">
        <f t="shared" si="9"/>
        <v>0</v>
      </c>
    </row>
    <row r="138" spans="1:18" ht="31.5" x14ac:dyDescent="0.25">
      <c r="A138" s="74"/>
      <c r="B138" s="74"/>
      <c r="C138" s="76"/>
      <c r="D138" s="43" t="s">
        <v>306</v>
      </c>
      <c r="E138" s="43" t="s">
        <v>307</v>
      </c>
      <c r="F138" s="82"/>
      <c r="G138" s="82"/>
      <c r="H138" s="82"/>
      <c r="I138" s="82"/>
      <c r="J138" s="82"/>
      <c r="K138" s="82"/>
      <c r="L138" s="82"/>
      <c r="M138" s="82"/>
      <c r="N138" s="82"/>
      <c r="O138" s="82"/>
      <c r="P138" s="82"/>
      <c r="Q138" s="82"/>
      <c r="R138" s="81">
        <f t="shared" si="9"/>
        <v>0</v>
      </c>
    </row>
    <row r="139" spans="1:18" ht="31.5" x14ac:dyDescent="0.25">
      <c r="A139" s="74"/>
      <c r="B139" s="74"/>
      <c r="C139" s="76"/>
      <c r="D139" s="43" t="s">
        <v>308</v>
      </c>
      <c r="E139" s="43" t="s">
        <v>309</v>
      </c>
      <c r="F139" s="81">
        <v>0</v>
      </c>
      <c r="G139" s="81">
        <v>0</v>
      </c>
      <c r="H139" s="81">
        <v>0</v>
      </c>
      <c r="I139" s="81">
        <v>0</v>
      </c>
      <c r="J139" s="81">
        <v>0</v>
      </c>
      <c r="K139" s="81">
        <v>0</v>
      </c>
      <c r="L139" s="81">
        <v>0</v>
      </c>
      <c r="M139" s="81">
        <v>0</v>
      </c>
      <c r="N139" s="81">
        <v>0</v>
      </c>
      <c r="O139" s="81">
        <v>0</v>
      </c>
      <c r="P139" s="81">
        <v>0</v>
      </c>
      <c r="Q139" s="81">
        <v>0</v>
      </c>
      <c r="R139" s="81">
        <f t="shared" si="9"/>
        <v>0</v>
      </c>
    </row>
    <row r="140" spans="1:18" ht="31.5" x14ac:dyDescent="0.25">
      <c r="A140" s="74"/>
      <c r="B140" s="74"/>
      <c r="C140" s="76"/>
      <c r="D140" s="43" t="s">
        <v>310</v>
      </c>
      <c r="E140" s="43" t="s">
        <v>311</v>
      </c>
      <c r="F140" s="81">
        <v>0</v>
      </c>
      <c r="G140" s="81">
        <v>0</v>
      </c>
      <c r="H140" s="81">
        <v>0</v>
      </c>
      <c r="I140" s="81">
        <v>0</v>
      </c>
      <c r="J140" s="81">
        <v>0</v>
      </c>
      <c r="K140" s="81">
        <v>0</v>
      </c>
      <c r="L140" s="81">
        <v>0</v>
      </c>
      <c r="M140" s="81">
        <v>0</v>
      </c>
      <c r="N140" s="81">
        <v>0</v>
      </c>
      <c r="O140" s="81">
        <v>0</v>
      </c>
      <c r="P140" s="81">
        <v>0</v>
      </c>
      <c r="Q140" s="81">
        <v>0</v>
      </c>
      <c r="R140" s="81">
        <f t="shared" si="9"/>
        <v>0</v>
      </c>
    </row>
    <row r="141" spans="1:18" ht="31.5" x14ac:dyDescent="0.25">
      <c r="A141" s="74"/>
      <c r="B141" s="74"/>
      <c r="C141" s="76"/>
      <c r="D141" s="43" t="s">
        <v>312</v>
      </c>
      <c r="E141" s="43" t="s">
        <v>313</v>
      </c>
      <c r="F141" s="81">
        <v>0</v>
      </c>
      <c r="G141" s="81">
        <v>0</v>
      </c>
      <c r="H141" s="81">
        <v>0</v>
      </c>
      <c r="I141" s="81">
        <v>0</v>
      </c>
      <c r="J141" s="81">
        <v>0</v>
      </c>
      <c r="K141" s="81">
        <v>0</v>
      </c>
      <c r="L141" s="81">
        <v>0</v>
      </c>
      <c r="M141" s="81">
        <v>0</v>
      </c>
      <c r="N141" s="81">
        <v>0</v>
      </c>
      <c r="O141" s="81">
        <v>0</v>
      </c>
      <c r="P141" s="81">
        <v>0</v>
      </c>
      <c r="Q141" s="81">
        <v>0</v>
      </c>
      <c r="R141" s="81">
        <f t="shared" si="9"/>
        <v>0</v>
      </c>
    </row>
    <row r="142" spans="1:18" ht="31.5" x14ac:dyDescent="0.25">
      <c r="A142" s="74"/>
      <c r="B142" s="74"/>
      <c r="C142" s="76"/>
      <c r="D142" s="43" t="s">
        <v>314</v>
      </c>
      <c r="E142" s="43" t="s">
        <v>315</v>
      </c>
      <c r="F142" s="82"/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Q142" s="82"/>
      <c r="R142" s="81">
        <f t="shared" si="9"/>
        <v>0</v>
      </c>
    </row>
    <row r="143" spans="1:18" ht="31.5" hidden="1" x14ac:dyDescent="0.25">
      <c r="A143" s="74"/>
      <c r="B143" s="74"/>
      <c r="C143" s="76"/>
      <c r="D143" s="43" t="s">
        <v>316</v>
      </c>
      <c r="E143" s="43" t="s">
        <v>317</v>
      </c>
      <c r="F143" s="82"/>
      <c r="G143" s="82"/>
      <c r="H143" s="82"/>
      <c r="I143" s="82"/>
      <c r="J143" s="82"/>
      <c r="K143" s="82"/>
      <c r="L143" s="82"/>
      <c r="M143" s="82"/>
      <c r="N143" s="82"/>
      <c r="O143" s="82"/>
      <c r="P143" s="82"/>
      <c r="Q143" s="82"/>
      <c r="R143" s="81">
        <f t="shared" si="9"/>
        <v>0</v>
      </c>
    </row>
    <row r="144" spans="1:18" ht="47.25" hidden="1" x14ac:dyDescent="0.25">
      <c r="A144" s="74"/>
      <c r="B144" s="74"/>
      <c r="C144" s="76"/>
      <c r="D144" s="43" t="s">
        <v>318</v>
      </c>
      <c r="E144" s="43" t="s">
        <v>319</v>
      </c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2"/>
      <c r="R144" s="81">
        <f t="shared" si="9"/>
        <v>0</v>
      </c>
    </row>
    <row r="145" spans="1:18" ht="31.5" hidden="1" x14ac:dyDescent="0.25">
      <c r="A145" s="74"/>
      <c r="B145" s="74"/>
      <c r="C145" s="75" t="s">
        <v>320</v>
      </c>
      <c r="D145" s="43" t="s">
        <v>321</v>
      </c>
      <c r="E145" s="43" t="s">
        <v>322</v>
      </c>
      <c r="F145" s="82"/>
      <c r="G145" s="82"/>
      <c r="H145" s="82"/>
      <c r="I145" s="82"/>
      <c r="J145" s="82"/>
      <c r="K145" s="82"/>
      <c r="L145" s="82"/>
      <c r="M145" s="82"/>
      <c r="N145" s="82"/>
      <c r="O145" s="82"/>
      <c r="P145" s="82"/>
      <c r="Q145" s="82"/>
      <c r="R145" s="81">
        <f t="shared" si="9"/>
        <v>0</v>
      </c>
    </row>
    <row r="146" spans="1:18" ht="31.5" hidden="1" x14ac:dyDescent="0.25">
      <c r="A146" s="74"/>
      <c r="B146" s="74"/>
      <c r="C146" s="76"/>
      <c r="D146" s="43" t="s">
        <v>323</v>
      </c>
      <c r="E146" s="43" t="s">
        <v>324</v>
      </c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1">
        <f t="shared" si="9"/>
        <v>0</v>
      </c>
    </row>
    <row r="147" spans="1:18" ht="47.25" hidden="1" x14ac:dyDescent="0.25">
      <c r="A147" s="74"/>
      <c r="B147" s="74"/>
      <c r="C147" s="76"/>
      <c r="D147" s="43" t="s">
        <v>325</v>
      </c>
      <c r="E147" s="43" t="s">
        <v>326</v>
      </c>
      <c r="F147" s="82"/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2"/>
      <c r="R147" s="81">
        <f t="shared" si="9"/>
        <v>0</v>
      </c>
    </row>
    <row r="148" spans="1:18" ht="47.25" hidden="1" x14ac:dyDescent="0.25">
      <c r="A148" s="74"/>
      <c r="B148" s="74"/>
      <c r="C148" s="76"/>
      <c r="D148" s="43" t="s">
        <v>327</v>
      </c>
      <c r="E148" s="43" t="s">
        <v>328</v>
      </c>
      <c r="F148" s="82"/>
      <c r="G148" s="82"/>
      <c r="H148" s="82"/>
      <c r="I148" s="82"/>
      <c r="J148" s="82"/>
      <c r="K148" s="82"/>
      <c r="L148" s="82"/>
      <c r="M148" s="82"/>
      <c r="N148" s="82"/>
      <c r="O148" s="82"/>
      <c r="P148" s="82"/>
      <c r="Q148" s="82"/>
      <c r="R148" s="81">
        <f t="shared" si="9"/>
        <v>0</v>
      </c>
    </row>
    <row r="149" spans="1:18" ht="31.5" hidden="1" x14ac:dyDescent="0.25">
      <c r="A149" s="74"/>
      <c r="B149" s="74"/>
      <c r="C149" s="76"/>
      <c r="D149" s="43" t="s">
        <v>329</v>
      </c>
      <c r="E149" s="43" t="s">
        <v>330</v>
      </c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2"/>
      <c r="R149" s="81">
        <f t="shared" si="9"/>
        <v>0</v>
      </c>
    </row>
    <row r="150" spans="1:18" ht="47.25" x14ac:dyDescent="0.25">
      <c r="A150" s="74"/>
      <c r="B150" s="74"/>
      <c r="C150" s="76"/>
      <c r="D150" s="43" t="s">
        <v>331</v>
      </c>
      <c r="E150" s="43" t="s">
        <v>332</v>
      </c>
      <c r="F150" s="81">
        <v>700</v>
      </c>
      <c r="G150" s="81">
        <v>700</v>
      </c>
      <c r="H150" s="81">
        <v>700</v>
      </c>
      <c r="I150" s="81">
        <v>700</v>
      </c>
      <c r="J150" s="81">
        <v>700</v>
      </c>
      <c r="K150" s="81">
        <v>700</v>
      </c>
      <c r="L150" s="81">
        <v>700</v>
      </c>
      <c r="M150" s="81">
        <v>700</v>
      </c>
      <c r="N150" s="81">
        <v>700</v>
      </c>
      <c r="O150" s="81">
        <v>700</v>
      </c>
      <c r="P150" s="81">
        <v>700</v>
      </c>
      <c r="Q150" s="81">
        <v>700</v>
      </c>
      <c r="R150" s="81">
        <f t="shared" si="9"/>
        <v>8400</v>
      </c>
    </row>
    <row r="151" spans="1:18" ht="31.5" x14ac:dyDescent="0.25">
      <c r="A151" s="74"/>
      <c r="B151" s="74"/>
      <c r="C151" s="51" t="s">
        <v>333</v>
      </c>
      <c r="D151" s="43" t="s">
        <v>334</v>
      </c>
      <c r="E151" s="43" t="s">
        <v>335</v>
      </c>
      <c r="F151" s="81">
        <v>8600</v>
      </c>
      <c r="G151" s="81">
        <v>8600</v>
      </c>
      <c r="H151" s="81">
        <v>8600</v>
      </c>
      <c r="I151" s="81">
        <v>8600</v>
      </c>
      <c r="J151" s="81">
        <v>8600</v>
      </c>
      <c r="K151" s="81">
        <v>8600</v>
      </c>
      <c r="L151" s="81">
        <v>8600</v>
      </c>
      <c r="M151" s="81">
        <v>8600</v>
      </c>
      <c r="N151" s="81">
        <v>8600</v>
      </c>
      <c r="O151" s="81">
        <v>8600</v>
      </c>
      <c r="P151" s="81">
        <v>8600</v>
      </c>
      <c r="Q151" s="81">
        <v>8600</v>
      </c>
      <c r="R151" s="81">
        <f t="shared" si="9"/>
        <v>103200</v>
      </c>
    </row>
    <row r="152" spans="1:18" ht="31.5" x14ac:dyDescent="0.25">
      <c r="A152" s="74"/>
      <c r="B152" s="74"/>
      <c r="C152" s="75" t="s">
        <v>336</v>
      </c>
      <c r="D152" s="43" t="s">
        <v>337</v>
      </c>
      <c r="E152" s="43" t="s">
        <v>338</v>
      </c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2"/>
      <c r="R152" s="81">
        <f t="shared" si="9"/>
        <v>0</v>
      </c>
    </row>
    <row r="153" spans="1:18" ht="31.5" x14ac:dyDescent="0.25">
      <c r="A153" s="74"/>
      <c r="B153" s="74"/>
      <c r="C153" s="76"/>
      <c r="D153" s="43" t="s">
        <v>339</v>
      </c>
      <c r="E153" s="43" t="s">
        <v>340</v>
      </c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2"/>
      <c r="R153" s="81">
        <f t="shared" si="9"/>
        <v>0</v>
      </c>
    </row>
    <row r="154" spans="1:18" ht="31.5" x14ac:dyDescent="0.25">
      <c r="A154" s="74"/>
      <c r="B154" s="74"/>
      <c r="C154" s="51" t="s">
        <v>341</v>
      </c>
      <c r="D154" s="43" t="s">
        <v>342</v>
      </c>
      <c r="E154" s="43" t="s">
        <v>343</v>
      </c>
      <c r="F154" s="82"/>
      <c r="G154" s="82"/>
      <c r="H154" s="82"/>
      <c r="I154" s="82"/>
      <c r="J154" s="82"/>
      <c r="K154" s="82"/>
      <c r="L154" s="82"/>
      <c r="M154" s="82"/>
      <c r="N154" s="82"/>
      <c r="O154" s="82"/>
      <c r="P154" s="82"/>
      <c r="Q154" s="82"/>
      <c r="R154" s="81">
        <f t="shared" si="9"/>
        <v>0</v>
      </c>
    </row>
    <row r="155" spans="1:18" x14ac:dyDescent="0.25">
      <c r="A155" s="74"/>
      <c r="B155" s="74"/>
      <c r="C155" s="52" t="s">
        <v>344</v>
      </c>
      <c r="D155" s="43"/>
      <c r="E155" s="43"/>
      <c r="F155" s="83">
        <f>SUM(F58:F154)</f>
        <v>31363.75</v>
      </c>
      <c r="G155" s="83">
        <f t="shared" ref="G155:Q155" si="10">SUM(G58:G154)</f>
        <v>22208.4375</v>
      </c>
      <c r="H155" s="83">
        <f t="shared" si="10"/>
        <v>32021.25</v>
      </c>
      <c r="I155" s="83">
        <f t="shared" si="10"/>
        <v>22057.5</v>
      </c>
      <c r="J155" s="83">
        <f t="shared" si="10"/>
        <v>23873.125</v>
      </c>
      <c r="K155" s="83">
        <f t="shared" si="10"/>
        <v>26838.75</v>
      </c>
      <c r="L155" s="83">
        <f t="shared" si="10"/>
        <v>29051.25</v>
      </c>
      <c r="M155" s="83">
        <f t="shared" si="10"/>
        <v>22988.75</v>
      </c>
      <c r="N155" s="83">
        <f t="shared" si="10"/>
        <v>28075</v>
      </c>
      <c r="O155" s="83">
        <f t="shared" si="10"/>
        <v>21218.75</v>
      </c>
      <c r="P155" s="83">
        <f t="shared" si="10"/>
        <v>24709.375</v>
      </c>
      <c r="Q155" s="83">
        <f t="shared" si="10"/>
        <v>28059.375</v>
      </c>
      <c r="R155" s="81">
        <f t="shared" si="9"/>
        <v>312465.3125</v>
      </c>
    </row>
    <row r="156" spans="1:18" x14ac:dyDescent="0.25">
      <c r="A156" s="74"/>
      <c r="B156" s="74"/>
      <c r="C156" s="56" t="s">
        <v>345</v>
      </c>
      <c r="D156" s="43"/>
      <c r="E156" s="43"/>
      <c r="F156" s="84">
        <f>F57-F155</f>
        <v>-13523.75</v>
      </c>
      <c r="G156" s="84">
        <f t="shared" ref="G156:Q156" si="11">G57-G155</f>
        <v>-4368.4375</v>
      </c>
      <c r="H156" s="84">
        <f t="shared" si="11"/>
        <v>-13081.25</v>
      </c>
      <c r="I156" s="84">
        <f t="shared" si="11"/>
        <v>-4217.5</v>
      </c>
      <c r="J156" s="84">
        <f t="shared" si="11"/>
        <v>-5533.125</v>
      </c>
      <c r="K156" s="84">
        <f t="shared" si="11"/>
        <v>-8998.75</v>
      </c>
      <c r="L156" s="84">
        <f t="shared" si="11"/>
        <v>-9911.25</v>
      </c>
      <c r="M156" s="84">
        <f t="shared" si="11"/>
        <v>-4948.75</v>
      </c>
      <c r="N156" s="84">
        <f t="shared" si="11"/>
        <v>-10035</v>
      </c>
      <c r="O156" s="84">
        <f t="shared" si="11"/>
        <v>-2078.75</v>
      </c>
      <c r="P156" s="84">
        <f t="shared" si="11"/>
        <v>-6669.375</v>
      </c>
      <c r="Q156" s="84">
        <f t="shared" si="11"/>
        <v>-10019.375</v>
      </c>
      <c r="R156" s="81">
        <f t="shared" si="9"/>
        <v>-93385.3125</v>
      </c>
    </row>
    <row r="157" spans="1:18" ht="31.5" x14ac:dyDescent="0.25">
      <c r="A157" s="74"/>
      <c r="B157" s="46" t="s">
        <v>531</v>
      </c>
      <c r="C157" s="53" t="s">
        <v>33</v>
      </c>
      <c r="D157" s="43"/>
      <c r="E157" s="43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4">
        <f t="shared" si="9"/>
        <v>0</v>
      </c>
    </row>
    <row r="158" spans="1:18" ht="31.5" x14ac:dyDescent="0.25">
      <c r="A158" s="74"/>
      <c r="B158" s="73" t="s">
        <v>346</v>
      </c>
      <c r="C158" s="75" t="s">
        <v>16</v>
      </c>
      <c r="D158" s="43" t="s">
        <v>347</v>
      </c>
      <c r="E158" s="43" t="s">
        <v>348</v>
      </c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4">
        <f t="shared" si="9"/>
        <v>0</v>
      </c>
    </row>
    <row r="159" spans="1:18" ht="31.5" x14ac:dyDescent="0.25">
      <c r="A159" s="74"/>
      <c r="B159" s="74"/>
      <c r="C159" s="76"/>
      <c r="D159" s="43" t="s">
        <v>349</v>
      </c>
      <c r="E159" s="43" t="s">
        <v>350</v>
      </c>
      <c r="F159" s="85">
        <v>1300</v>
      </c>
      <c r="G159" s="85">
        <v>1290</v>
      </c>
      <c r="H159" s="85">
        <v>1270</v>
      </c>
      <c r="I159" s="85">
        <v>1200</v>
      </c>
      <c r="J159" s="85">
        <v>1250</v>
      </c>
      <c r="K159" s="85">
        <v>1200</v>
      </c>
      <c r="L159" s="85">
        <v>1200</v>
      </c>
      <c r="M159" s="85">
        <v>1400</v>
      </c>
      <c r="N159" s="85">
        <v>1000</v>
      </c>
      <c r="O159" s="85">
        <v>1000</v>
      </c>
      <c r="P159" s="85">
        <v>1250</v>
      </c>
      <c r="Q159" s="85">
        <v>1250</v>
      </c>
      <c r="R159" s="85">
        <f t="shared" si="9"/>
        <v>14610</v>
      </c>
    </row>
    <row r="160" spans="1:18" ht="31.5" x14ac:dyDescent="0.25">
      <c r="A160" s="74"/>
      <c r="B160" s="74"/>
      <c r="C160" s="76"/>
      <c r="D160" s="43" t="s">
        <v>351</v>
      </c>
      <c r="E160" s="43" t="s">
        <v>352</v>
      </c>
      <c r="F160" s="85">
        <v>800</v>
      </c>
      <c r="G160" s="85">
        <v>800</v>
      </c>
      <c r="H160" s="85">
        <v>750</v>
      </c>
      <c r="I160" s="85">
        <v>800</v>
      </c>
      <c r="J160" s="85">
        <v>500</v>
      </c>
      <c r="K160" s="85">
        <v>600</v>
      </c>
      <c r="L160" s="85">
        <v>900</v>
      </c>
      <c r="M160" s="85">
        <v>1000</v>
      </c>
      <c r="N160" s="85">
        <v>780</v>
      </c>
      <c r="O160" s="85">
        <v>780</v>
      </c>
      <c r="P160" s="85">
        <v>780</v>
      </c>
      <c r="Q160" s="85">
        <v>780</v>
      </c>
      <c r="R160" s="85">
        <f>SUM(F160:Q160)</f>
        <v>9270</v>
      </c>
    </row>
    <row r="161" spans="1:18" ht="31.5" x14ac:dyDescent="0.25">
      <c r="A161" s="74"/>
      <c r="B161" s="74"/>
      <c r="C161" s="76"/>
      <c r="D161" s="43" t="s">
        <v>353</v>
      </c>
      <c r="E161" s="43" t="s">
        <v>354</v>
      </c>
      <c r="F161" s="85">
        <v>0</v>
      </c>
      <c r="G161" s="85">
        <v>0</v>
      </c>
      <c r="H161" s="85">
        <v>0</v>
      </c>
      <c r="I161" s="85">
        <v>0</v>
      </c>
      <c r="J161" s="85">
        <v>0</v>
      </c>
      <c r="K161" s="85">
        <v>0</v>
      </c>
      <c r="L161" s="85">
        <v>0</v>
      </c>
      <c r="M161" s="85">
        <v>0</v>
      </c>
      <c r="N161" s="85">
        <v>0</v>
      </c>
      <c r="O161" s="85">
        <v>0</v>
      </c>
      <c r="P161" s="85">
        <v>0</v>
      </c>
      <c r="Q161" s="85">
        <v>0</v>
      </c>
      <c r="R161" s="85">
        <f t="shared" si="9"/>
        <v>0</v>
      </c>
    </row>
    <row r="162" spans="1:18" ht="31.5" x14ac:dyDescent="0.25">
      <c r="A162" s="74"/>
      <c r="B162" s="74"/>
      <c r="C162" s="76"/>
      <c r="D162" s="43" t="s">
        <v>355</v>
      </c>
      <c r="E162" s="43" t="s">
        <v>356</v>
      </c>
      <c r="F162" s="85">
        <v>5700</v>
      </c>
      <c r="G162" s="85">
        <v>5625</v>
      </c>
      <c r="H162" s="85">
        <v>6000</v>
      </c>
      <c r="I162" s="85">
        <v>6000</v>
      </c>
      <c r="J162" s="85">
        <v>5100</v>
      </c>
      <c r="K162" s="85">
        <v>5200</v>
      </c>
      <c r="L162" s="85">
        <v>5500</v>
      </c>
      <c r="M162" s="85">
        <v>5500</v>
      </c>
      <c r="N162" s="85">
        <v>5000</v>
      </c>
      <c r="O162" s="85">
        <v>4000</v>
      </c>
      <c r="P162" s="85">
        <v>5500</v>
      </c>
      <c r="Q162" s="85">
        <v>5500</v>
      </c>
      <c r="R162" s="85">
        <f t="shared" si="9"/>
        <v>64625</v>
      </c>
    </row>
    <row r="163" spans="1:18" ht="31.5" x14ac:dyDescent="0.25">
      <c r="A163" s="74"/>
      <c r="B163" s="74"/>
      <c r="C163" s="76"/>
      <c r="D163" s="43" t="s">
        <v>357</v>
      </c>
      <c r="E163" s="43" t="s">
        <v>358</v>
      </c>
      <c r="F163" s="85">
        <v>2800</v>
      </c>
      <c r="G163" s="85">
        <v>3500</v>
      </c>
      <c r="H163" s="85">
        <v>3500</v>
      </c>
      <c r="I163" s="85">
        <v>3500</v>
      </c>
      <c r="J163" s="85">
        <v>3000</v>
      </c>
      <c r="K163" s="85">
        <v>3000</v>
      </c>
      <c r="L163" s="85">
        <v>3500</v>
      </c>
      <c r="M163" s="85">
        <v>3000</v>
      </c>
      <c r="N163" s="85">
        <v>2500</v>
      </c>
      <c r="O163" s="85">
        <v>2000</v>
      </c>
      <c r="P163" s="85">
        <v>2500</v>
      </c>
      <c r="Q163" s="85">
        <v>2200</v>
      </c>
      <c r="R163" s="85">
        <f t="shared" si="9"/>
        <v>35000</v>
      </c>
    </row>
    <row r="164" spans="1:18" ht="31.5" x14ac:dyDescent="0.25">
      <c r="A164" s="74"/>
      <c r="B164" s="74"/>
      <c r="C164" s="76"/>
      <c r="D164" s="43" t="s">
        <v>359</v>
      </c>
      <c r="E164" s="43" t="s">
        <v>360</v>
      </c>
      <c r="F164" s="85">
        <v>14500</v>
      </c>
      <c r="G164" s="85">
        <v>15000</v>
      </c>
      <c r="H164" s="85">
        <v>14000</v>
      </c>
      <c r="I164" s="85">
        <v>14500</v>
      </c>
      <c r="J164" s="85">
        <v>14000</v>
      </c>
      <c r="K164" s="85">
        <v>13500</v>
      </c>
      <c r="L164" s="85">
        <v>14000</v>
      </c>
      <c r="M164" s="85">
        <v>12000</v>
      </c>
      <c r="N164" s="85">
        <v>9600</v>
      </c>
      <c r="O164" s="85">
        <v>9000</v>
      </c>
      <c r="P164" s="85">
        <v>12500</v>
      </c>
      <c r="Q164" s="85">
        <v>13000</v>
      </c>
      <c r="R164" s="85">
        <f t="shared" si="9"/>
        <v>155600</v>
      </c>
    </row>
    <row r="165" spans="1:18" ht="31.5" x14ac:dyDescent="0.25">
      <c r="A165" s="74"/>
      <c r="B165" s="74"/>
      <c r="C165" s="76"/>
      <c r="D165" s="43" t="s">
        <v>361</v>
      </c>
      <c r="E165" s="43" t="s">
        <v>362</v>
      </c>
      <c r="F165" s="85">
        <v>16000</v>
      </c>
      <c r="G165" s="85">
        <v>18000</v>
      </c>
      <c r="H165" s="85">
        <v>16500</v>
      </c>
      <c r="I165" s="85">
        <v>15000</v>
      </c>
      <c r="J165" s="85">
        <v>15000</v>
      </c>
      <c r="K165" s="85">
        <v>14000</v>
      </c>
      <c r="L165" s="85">
        <v>15000</v>
      </c>
      <c r="M165" s="85">
        <v>17000</v>
      </c>
      <c r="N165" s="85">
        <v>11200</v>
      </c>
      <c r="O165" s="85">
        <v>10000</v>
      </c>
      <c r="P165" s="85">
        <v>14500</v>
      </c>
      <c r="Q165" s="85">
        <v>13500</v>
      </c>
      <c r="R165" s="85">
        <f t="shared" si="9"/>
        <v>175700</v>
      </c>
    </row>
    <row r="166" spans="1:18" ht="31.5" x14ac:dyDescent="0.25">
      <c r="A166" s="74"/>
      <c r="B166" s="74"/>
      <c r="C166" s="76"/>
      <c r="D166" s="43" t="s">
        <v>363</v>
      </c>
      <c r="E166" s="43" t="s">
        <v>364</v>
      </c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4">
        <f t="shared" si="9"/>
        <v>0</v>
      </c>
    </row>
    <row r="167" spans="1:18" x14ac:dyDescent="0.25">
      <c r="A167" s="74"/>
      <c r="B167" s="74"/>
      <c r="C167" s="52" t="s">
        <v>21</v>
      </c>
      <c r="D167" s="43"/>
      <c r="E167" s="43"/>
      <c r="F167" s="55">
        <f>SUM(F158:F166)</f>
        <v>41100</v>
      </c>
      <c r="G167" s="55">
        <f t="shared" ref="G167:Q167" si="12">SUM(G158:G166)</f>
        <v>44215</v>
      </c>
      <c r="H167" s="55">
        <f t="shared" si="12"/>
        <v>42020</v>
      </c>
      <c r="I167" s="55">
        <f t="shared" si="12"/>
        <v>41000</v>
      </c>
      <c r="J167" s="55">
        <f t="shared" si="12"/>
        <v>38850</v>
      </c>
      <c r="K167" s="55">
        <f t="shared" si="12"/>
        <v>37500</v>
      </c>
      <c r="L167" s="55">
        <f t="shared" si="12"/>
        <v>40100</v>
      </c>
      <c r="M167" s="55">
        <f t="shared" si="12"/>
        <v>39900</v>
      </c>
      <c r="N167" s="55">
        <f t="shared" si="12"/>
        <v>30080</v>
      </c>
      <c r="O167" s="55">
        <f t="shared" si="12"/>
        <v>26780</v>
      </c>
      <c r="P167" s="55">
        <f t="shared" si="12"/>
        <v>37030</v>
      </c>
      <c r="Q167" s="55">
        <f t="shared" si="12"/>
        <v>36230</v>
      </c>
      <c r="R167" s="44">
        <f t="shared" si="9"/>
        <v>454805</v>
      </c>
    </row>
    <row r="168" spans="1:18" ht="31.5" x14ac:dyDescent="0.25">
      <c r="A168" s="74"/>
      <c r="B168" s="74"/>
      <c r="C168" s="75" t="s">
        <v>22</v>
      </c>
      <c r="D168" s="43" t="s">
        <v>365</v>
      </c>
      <c r="E168" s="43" t="s">
        <v>366</v>
      </c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4">
        <f t="shared" si="9"/>
        <v>0</v>
      </c>
    </row>
    <row r="169" spans="1:18" ht="31.5" hidden="1" x14ac:dyDescent="0.25">
      <c r="A169" s="74"/>
      <c r="B169" s="74"/>
      <c r="C169" s="76"/>
      <c r="D169" s="43" t="s">
        <v>367</v>
      </c>
      <c r="E169" s="43" t="s">
        <v>368</v>
      </c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4">
        <f t="shared" si="9"/>
        <v>0</v>
      </c>
    </row>
    <row r="170" spans="1:18" ht="31.5" hidden="1" x14ac:dyDescent="0.25">
      <c r="A170" s="74"/>
      <c r="B170" s="74"/>
      <c r="C170" s="76"/>
      <c r="D170" s="43" t="s">
        <v>369</v>
      </c>
      <c r="E170" s="43" t="s">
        <v>370</v>
      </c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4">
        <f t="shared" si="9"/>
        <v>0</v>
      </c>
    </row>
    <row r="171" spans="1:18" ht="31.5" hidden="1" x14ac:dyDescent="0.25">
      <c r="A171" s="74"/>
      <c r="B171" s="74"/>
      <c r="C171" s="76"/>
      <c r="D171" s="43" t="s">
        <v>371</v>
      </c>
      <c r="E171" s="43" t="s">
        <v>372</v>
      </c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4">
        <f t="shared" si="9"/>
        <v>0</v>
      </c>
    </row>
    <row r="172" spans="1:18" ht="31.5" hidden="1" x14ac:dyDescent="0.25">
      <c r="A172" s="74"/>
      <c r="B172" s="74"/>
      <c r="C172" s="76"/>
      <c r="D172" s="43" t="s">
        <v>373</v>
      </c>
      <c r="E172" s="43" t="s">
        <v>374</v>
      </c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4">
        <f t="shared" si="9"/>
        <v>0</v>
      </c>
    </row>
    <row r="173" spans="1:18" ht="31.5" hidden="1" x14ac:dyDescent="0.25">
      <c r="A173" s="74"/>
      <c r="B173" s="74"/>
      <c r="C173" s="76"/>
      <c r="D173" s="43" t="s">
        <v>375</v>
      </c>
      <c r="E173" s="43" t="s">
        <v>376</v>
      </c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4">
        <f t="shared" si="9"/>
        <v>0</v>
      </c>
    </row>
    <row r="174" spans="1:18" ht="31.5" hidden="1" x14ac:dyDescent="0.25">
      <c r="A174" s="74"/>
      <c r="B174" s="74"/>
      <c r="C174" s="76"/>
      <c r="D174" s="43" t="s">
        <v>377</v>
      </c>
      <c r="E174" s="43" t="s">
        <v>378</v>
      </c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4">
        <f t="shared" si="9"/>
        <v>0</v>
      </c>
    </row>
    <row r="175" spans="1:18" ht="31.5" x14ac:dyDescent="0.25">
      <c r="A175" s="74"/>
      <c r="B175" s="74"/>
      <c r="C175" s="75" t="s">
        <v>27</v>
      </c>
      <c r="D175" s="43" t="s">
        <v>379</v>
      </c>
      <c r="E175" s="43" t="s">
        <v>380</v>
      </c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4">
        <f t="shared" si="9"/>
        <v>0</v>
      </c>
    </row>
    <row r="176" spans="1:18" ht="31.5" x14ac:dyDescent="0.25">
      <c r="A176" s="74"/>
      <c r="B176" s="74"/>
      <c r="C176" s="76"/>
      <c r="D176" s="43" t="s">
        <v>381</v>
      </c>
      <c r="E176" s="43" t="s">
        <v>382</v>
      </c>
      <c r="F176" s="86">
        <f>SUM(F159)*0.72</f>
        <v>936</v>
      </c>
      <c r="G176" s="86">
        <f>SUM(G159)*0.73</f>
        <v>941.69999999999993</v>
      </c>
      <c r="H176" s="86">
        <f>SUM(H159)*0.73</f>
        <v>927.1</v>
      </c>
      <c r="I176" s="86">
        <f>SUM(I159)*0.73</f>
        <v>876</v>
      </c>
      <c r="J176" s="86">
        <f>SUM(J160)*0.9</f>
        <v>450</v>
      </c>
      <c r="K176" s="86">
        <f t="shared" ref="K176:Q176" si="13">SUM(K159)*0.73</f>
        <v>876</v>
      </c>
      <c r="L176" s="86">
        <f t="shared" si="13"/>
        <v>876</v>
      </c>
      <c r="M176" s="86">
        <f t="shared" si="13"/>
        <v>1022</v>
      </c>
      <c r="N176" s="86">
        <f t="shared" si="13"/>
        <v>730</v>
      </c>
      <c r="O176" s="86">
        <f t="shared" si="13"/>
        <v>730</v>
      </c>
      <c r="P176" s="86">
        <f t="shared" si="13"/>
        <v>912.5</v>
      </c>
      <c r="Q176" s="86">
        <f t="shared" si="13"/>
        <v>912.5</v>
      </c>
      <c r="R176" s="86">
        <f t="shared" si="9"/>
        <v>10189.799999999999</v>
      </c>
    </row>
    <row r="177" spans="1:18" ht="31.5" x14ac:dyDescent="0.25">
      <c r="A177" s="74"/>
      <c r="B177" s="74"/>
      <c r="C177" s="76"/>
      <c r="D177" s="43" t="s">
        <v>383</v>
      </c>
      <c r="E177" s="43" t="s">
        <v>384</v>
      </c>
      <c r="F177" s="86">
        <f t="shared" ref="F177:H178" si="14">SUM(F160)*0.9</f>
        <v>720</v>
      </c>
      <c r="G177" s="86">
        <f t="shared" si="14"/>
        <v>720</v>
      </c>
      <c r="H177" s="86">
        <f t="shared" si="14"/>
        <v>675</v>
      </c>
      <c r="I177" s="86">
        <f>SUM(I159)*0.9</f>
        <v>1080</v>
      </c>
      <c r="J177" s="86">
        <f t="shared" ref="J177:Q178" si="15">SUM(J160)*0.9</f>
        <v>450</v>
      </c>
      <c r="K177" s="86">
        <f t="shared" si="15"/>
        <v>540</v>
      </c>
      <c r="L177" s="86">
        <f t="shared" si="15"/>
        <v>810</v>
      </c>
      <c r="M177" s="86">
        <f t="shared" si="15"/>
        <v>900</v>
      </c>
      <c r="N177" s="86">
        <f t="shared" si="15"/>
        <v>702</v>
      </c>
      <c r="O177" s="86">
        <f t="shared" si="15"/>
        <v>702</v>
      </c>
      <c r="P177" s="86">
        <f t="shared" si="15"/>
        <v>702</v>
      </c>
      <c r="Q177" s="86">
        <f t="shared" si="15"/>
        <v>702</v>
      </c>
      <c r="R177" s="86">
        <f t="shared" si="9"/>
        <v>8703</v>
      </c>
    </row>
    <row r="178" spans="1:18" ht="47.25" x14ac:dyDescent="0.25">
      <c r="A178" s="74"/>
      <c r="B178" s="74"/>
      <c r="C178" s="76"/>
      <c r="D178" s="43" t="s">
        <v>385</v>
      </c>
      <c r="E178" s="43" t="s">
        <v>386</v>
      </c>
      <c r="F178" s="86">
        <f t="shared" si="14"/>
        <v>0</v>
      </c>
      <c r="G178" s="86">
        <f t="shared" si="14"/>
        <v>0</v>
      </c>
      <c r="H178" s="86">
        <f t="shared" si="14"/>
        <v>0</v>
      </c>
      <c r="I178" s="86">
        <f>SUM(I161)*0.9</f>
        <v>0</v>
      </c>
      <c r="J178" s="86">
        <f t="shared" si="15"/>
        <v>0</v>
      </c>
      <c r="K178" s="86">
        <f t="shared" si="15"/>
        <v>0</v>
      </c>
      <c r="L178" s="86">
        <f t="shared" si="15"/>
        <v>0</v>
      </c>
      <c r="M178" s="86">
        <f t="shared" si="15"/>
        <v>0</v>
      </c>
      <c r="N178" s="86">
        <f t="shared" si="15"/>
        <v>0</v>
      </c>
      <c r="O178" s="86">
        <f t="shared" si="15"/>
        <v>0</v>
      </c>
      <c r="P178" s="86">
        <f t="shared" si="15"/>
        <v>0</v>
      </c>
      <c r="Q178" s="86">
        <f t="shared" si="15"/>
        <v>0</v>
      </c>
      <c r="R178" s="86">
        <f t="shared" si="9"/>
        <v>0</v>
      </c>
    </row>
    <row r="179" spans="1:18" ht="31.5" x14ac:dyDescent="0.25">
      <c r="A179" s="74"/>
      <c r="B179" s="74"/>
      <c r="C179" s="76"/>
      <c r="D179" s="43" t="s">
        <v>387</v>
      </c>
      <c r="E179" s="43" t="s">
        <v>388</v>
      </c>
      <c r="F179" s="86">
        <f>SUM(F162)*0.56</f>
        <v>3192.0000000000005</v>
      </c>
      <c r="G179" s="86">
        <f t="shared" ref="G179:Q179" si="16">SUM(G162)*0.56</f>
        <v>3150.0000000000005</v>
      </c>
      <c r="H179" s="86">
        <f t="shared" si="16"/>
        <v>3360.0000000000005</v>
      </c>
      <c r="I179" s="86">
        <f t="shared" si="16"/>
        <v>3360.0000000000005</v>
      </c>
      <c r="J179" s="86">
        <f t="shared" si="16"/>
        <v>2856.0000000000005</v>
      </c>
      <c r="K179" s="86">
        <f t="shared" si="16"/>
        <v>2912.0000000000005</v>
      </c>
      <c r="L179" s="86">
        <f t="shared" si="16"/>
        <v>3080.0000000000005</v>
      </c>
      <c r="M179" s="86">
        <f t="shared" si="16"/>
        <v>3080.0000000000005</v>
      </c>
      <c r="N179" s="86">
        <f t="shared" si="16"/>
        <v>2800.0000000000005</v>
      </c>
      <c r="O179" s="86">
        <f t="shared" si="16"/>
        <v>2240</v>
      </c>
      <c r="P179" s="86">
        <f t="shared" si="16"/>
        <v>3080.0000000000005</v>
      </c>
      <c r="Q179" s="86">
        <f t="shared" si="16"/>
        <v>3080.0000000000005</v>
      </c>
      <c r="R179" s="86">
        <f t="shared" si="9"/>
        <v>36190.000000000007</v>
      </c>
    </row>
    <row r="180" spans="1:18" ht="31.5" x14ac:dyDescent="0.25">
      <c r="A180" s="74"/>
      <c r="B180" s="74"/>
      <c r="C180" s="76"/>
      <c r="D180" s="43" t="s">
        <v>389</v>
      </c>
      <c r="E180" s="43" t="s">
        <v>390</v>
      </c>
      <c r="F180" s="86">
        <f>SUM(F163)*0.62</f>
        <v>1736</v>
      </c>
      <c r="G180" s="86">
        <f t="shared" ref="G180:Q180" si="17">SUM(G163)*0.62</f>
        <v>2170</v>
      </c>
      <c r="H180" s="86">
        <f t="shared" si="17"/>
        <v>2170</v>
      </c>
      <c r="I180" s="86">
        <f>SUM(I163)*0.62</f>
        <v>2170</v>
      </c>
      <c r="J180" s="86">
        <f>SUM(J163)*0.62</f>
        <v>1860</v>
      </c>
      <c r="K180" s="86">
        <f t="shared" si="17"/>
        <v>1860</v>
      </c>
      <c r="L180" s="86">
        <f t="shared" si="17"/>
        <v>2170</v>
      </c>
      <c r="M180" s="86">
        <f t="shared" si="17"/>
        <v>1860</v>
      </c>
      <c r="N180" s="86">
        <f t="shared" si="17"/>
        <v>1550</v>
      </c>
      <c r="O180" s="86">
        <f t="shared" si="17"/>
        <v>1240</v>
      </c>
      <c r="P180" s="86">
        <f t="shared" si="17"/>
        <v>1550</v>
      </c>
      <c r="Q180" s="86">
        <f t="shared" si="17"/>
        <v>1364</v>
      </c>
      <c r="R180" s="86">
        <f t="shared" si="9"/>
        <v>21700</v>
      </c>
    </row>
    <row r="181" spans="1:18" ht="31.5" x14ac:dyDescent="0.25">
      <c r="A181" s="74"/>
      <c r="B181" s="74"/>
      <c r="C181" s="76"/>
      <c r="D181" s="43" t="s">
        <v>391</v>
      </c>
      <c r="E181" s="43" t="s">
        <v>392</v>
      </c>
      <c r="F181" s="86">
        <f>SUM(F164)*0.3</f>
        <v>4350</v>
      </c>
      <c r="G181" s="86">
        <f t="shared" ref="G181:Q181" si="18">SUM(G164)*0.3</f>
        <v>4500</v>
      </c>
      <c r="H181" s="86">
        <f t="shared" si="18"/>
        <v>4200</v>
      </c>
      <c r="I181" s="86">
        <f t="shared" si="18"/>
        <v>4350</v>
      </c>
      <c r="J181" s="86">
        <f t="shared" si="18"/>
        <v>4200</v>
      </c>
      <c r="K181" s="86">
        <f t="shared" si="18"/>
        <v>4050</v>
      </c>
      <c r="L181" s="86">
        <f t="shared" si="18"/>
        <v>4200</v>
      </c>
      <c r="M181" s="86">
        <f t="shared" si="18"/>
        <v>3600</v>
      </c>
      <c r="N181" s="86">
        <f t="shared" si="18"/>
        <v>2880</v>
      </c>
      <c r="O181" s="86">
        <f t="shared" si="18"/>
        <v>2700</v>
      </c>
      <c r="P181" s="86">
        <f t="shared" si="18"/>
        <v>3750</v>
      </c>
      <c r="Q181" s="86">
        <f t="shared" si="18"/>
        <v>3900</v>
      </c>
      <c r="R181" s="86">
        <f t="shared" si="9"/>
        <v>46680</v>
      </c>
    </row>
    <row r="182" spans="1:18" ht="31.5" x14ac:dyDescent="0.25">
      <c r="A182" s="74"/>
      <c r="B182" s="74"/>
      <c r="C182" s="76"/>
      <c r="D182" s="43" t="s">
        <v>393</v>
      </c>
      <c r="E182" s="43" t="s">
        <v>394</v>
      </c>
      <c r="F182" s="86">
        <f>SUM(F165)*0.59</f>
        <v>9440</v>
      </c>
      <c r="G182" s="86">
        <f t="shared" ref="G182:Q182" si="19">SUM(G165)*0.59</f>
        <v>10620</v>
      </c>
      <c r="H182" s="86">
        <f t="shared" si="19"/>
        <v>9735</v>
      </c>
      <c r="I182" s="86">
        <f t="shared" si="19"/>
        <v>8850</v>
      </c>
      <c r="J182" s="86">
        <f t="shared" si="19"/>
        <v>8850</v>
      </c>
      <c r="K182" s="86">
        <f t="shared" si="19"/>
        <v>8260</v>
      </c>
      <c r="L182" s="86">
        <f t="shared" si="19"/>
        <v>8850</v>
      </c>
      <c r="M182" s="86">
        <f t="shared" si="19"/>
        <v>10030</v>
      </c>
      <c r="N182" s="86">
        <f t="shared" si="19"/>
        <v>6608</v>
      </c>
      <c r="O182" s="86">
        <f t="shared" si="19"/>
        <v>5900</v>
      </c>
      <c r="P182" s="86">
        <f t="shared" si="19"/>
        <v>8555</v>
      </c>
      <c r="Q182" s="86">
        <f t="shared" si="19"/>
        <v>7965</v>
      </c>
      <c r="R182" s="86">
        <f t="shared" si="9"/>
        <v>103663</v>
      </c>
    </row>
    <row r="183" spans="1:18" ht="31.5" x14ac:dyDescent="0.25">
      <c r="A183" s="74"/>
      <c r="B183" s="74"/>
      <c r="C183" s="75" t="s">
        <v>395</v>
      </c>
      <c r="D183" s="43" t="s">
        <v>396</v>
      </c>
      <c r="E183" s="43" t="s">
        <v>397</v>
      </c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6">
        <f t="shared" si="9"/>
        <v>0</v>
      </c>
    </row>
    <row r="184" spans="1:18" ht="31.5" hidden="1" x14ac:dyDescent="0.25">
      <c r="A184" s="74"/>
      <c r="B184" s="74"/>
      <c r="C184" s="76"/>
      <c r="D184" s="43" t="s">
        <v>398</v>
      </c>
      <c r="E184" s="43" t="s">
        <v>399</v>
      </c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4">
        <f t="shared" si="9"/>
        <v>0</v>
      </c>
    </row>
    <row r="185" spans="1:18" ht="31.5" hidden="1" x14ac:dyDescent="0.25">
      <c r="A185" s="74"/>
      <c r="B185" s="74"/>
      <c r="C185" s="76"/>
      <c r="D185" s="43" t="s">
        <v>400</v>
      </c>
      <c r="E185" s="43" t="s">
        <v>401</v>
      </c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4">
        <f t="shared" si="9"/>
        <v>0</v>
      </c>
    </row>
    <row r="186" spans="1:18" ht="31.5" hidden="1" x14ac:dyDescent="0.25">
      <c r="A186" s="74"/>
      <c r="B186" s="74"/>
      <c r="C186" s="76"/>
      <c r="D186" s="43" t="s">
        <v>402</v>
      </c>
      <c r="E186" s="43" t="s">
        <v>403</v>
      </c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4">
        <f t="shared" si="9"/>
        <v>0</v>
      </c>
    </row>
    <row r="187" spans="1:18" ht="31.5" hidden="1" x14ac:dyDescent="0.25">
      <c r="A187" s="74"/>
      <c r="B187" s="74"/>
      <c r="C187" s="76"/>
      <c r="D187" s="43" t="s">
        <v>404</v>
      </c>
      <c r="E187" s="43" t="s">
        <v>405</v>
      </c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4">
        <f t="shared" si="9"/>
        <v>0</v>
      </c>
    </row>
    <row r="188" spans="1:18" ht="31.5" hidden="1" x14ac:dyDescent="0.25">
      <c r="A188" s="74"/>
      <c r="B188" s="74"/>
      <c r="C188" s="76"/>
      <c r="D188" s="43" t="s">
        <v>406</v>
      </c>
      <c r="E188" s="43" t="s">
        <v>407</v>
      </c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4">
        <f t="shared" si="9"/>
        <v>0</v>
      </c>
    </row>
    <row r="189" spans="1:18" ht="31.5" x14ac:dyDescent="0.25">
      <c r="A189" s="74"/>
      <c r="B189" s="74"/>
      <c r="C189" s="76"/>
      <c r="D189" s="43" t="s">
        <v>408</v>
      </c>
      <c r="E189" s="43" t="s">
        <v>409</v>
      </c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4">
        <f t="shared" si="9"/>
        <v>0</v>
      </c>
    </row>
    <row r="190" spans="1:18" x14ac:dyDescent="0.25">
      <c r="A190" s="74"/>
      <c r="B190" s="74"/>
      <c r="C190" s="52" t="s">
        <v>32</v>
      </c>
      <c r="D190" s="43"/>
      <c r="E190" s="43"/>
      <c r="F190" s="55">
        <f>SUM(F168:F189)</f>
        <v>20374</v>
      </c>
      <c r="G190" s="55">
        <f t="shared" ref="G190:Q190" si="20">SUM(G168:G189)</f>
        <v>22101.7</v>
      </c>
      <c r="H190" s="55">
        <f t="shared" si="20"/>
        <v>21067.1</v>
      </c>
      <c r="I190" s="55">
        <f t="shared" si="20"/>
        <v>20686</v>
      </c>
      <c r="J190" s="55">
        <f t="shared" si="20"/>
        <v>18666</v>
      </c>
      <c r="K190" s="55">
        <f t="shared" si="20"/>
        <v>18498</v>
      </c>
      <c r="L190" s="55">
        <f t="shared" si="20"/>
        <v>19986</v>
      </c>
      <c r="M190" s="55">
        <f t="shared" si="20"/>
        <v>20492</v>
      </c>
      <c r="N190" s="55">
        <f t="shared" si="20"/>
        <v>15270</v>
      </c>
      <c r="O190" s="55">
        <f t="shared" si="20"/>
        <v>13512</v>
      </c>
      <c r="P190" s="55">
        <f t="shared" si="20"/>
        <v>18549.5</v>
      </c>
      <c r="Q190" s="55">
        <f t="shared" si="20"/>
        <v>17923.5</v>
      </c>
      <c r="R190" s="44">
        <f t="shared" si="9"/>
        <v>227125.8</v>
      </c>
    </row>
    <row r="191" spans="1:18" x14ac:dyDescent="0.25">
      <c r="A191" s="74"/>
      <c r="B191" s="74"/>
      <c r="C191" s="53" t="s">
        <v>33</v>
      </c>
      <c r="D191" s="43"/>
      <c r="E191" s="43"/>
      <c r="F191" s="54">
        <f>F167-F190</f>
        <v>20726</v>
      </c>
      <c r="G191" s="54">
        <f t="shared" ref="G191:Q191" si="21">G167-G190</f>
        <v>22113.3</v>
      </c>
      <c r="H191" s="54">
        <f t="shared" si="21"/>
        <v>20952.900000000001</v>
      </c>
      <c r="I191" s="54">
        <f t="shared" si="21"/>
        <v>20314</v>
      </c>
      <c r="J191" s="54">
        <f t="shared" si="21"/>
        <v>20184</v>
      </c>
      <c r="K191" s="54">
        <f t="shared" si="21"/>
        <v>19002</v>
      </c>
      <c r="L191" s="54">
        <f t="shared" si="21"/>
        <v>20114</v>
      </c>
      <c r="M191" s="54">
        <f t="shared" si="21"/>
        <v>19408</v>
      </c>
      <c r="N191" s="54">
        <f t="shared" si="21"/>
        <v>14810</v>
      </c>
      <c r="O191" s="54">
        <f t="shared" si="21"/>
        <v>13268</v>
      </c>
      <c r="P191" s="54">
        <f t="shared" si="21"/>
        <v>18480.5</v>
      </c>
      <c r="Q191" s="54">
        <f t="shared" si="21"/>
        <v>18306.5</v>
      </c>
      <c r="R191" s="44">
        <f t="shared" si="9"/>
        <v>227679.2</v>
      </c>
    </row>
    <row r="192" spans="1:18" ht="31.5" x14ac:dyDescent="0.25">
      <c r="A192" s="74"/>
      <c r="B192" s="74"/>
      <c r="C192" s="51" t="s">
        <v>39</v>
      </c>
      <c r="D192" s="43" t="s">
        <v>410</v>
      </c>
      <c r="E192" s="43" t="s">
        <v>411</v>
      </c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4">
        <f t="shared" si="9"/>
        <v>0</v>
      </c>
    </row>
    <row r="193" spans="1:18" ht="47.25" hidden="1" x14ac:dyDescent="0.25">
      <c r="A193" s="74"/>
      <c r="B193" s="74"/>
      <c r="C193" s="51" t="s">
        <v>117</v>
      </c>
      <c r="D193" s="43" t="s">
        <v>412</v>
      </c>
      <c r="E193" s="43" t="s">
        <v>413</v>
      </c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4">
        <f t="shared" si="9"/>
        <v>0</v>
      </c>
    </row>
    <row r="194" spans="1:18" ht="31.5" hidden="1" x14ac:dyDescent="0.25">
      <c r="A194" s="74"/>
      <c r="B194" s="74"/>
      <c r="C194" s="75" t="s">
        <v>126</v>
      </c>
      <c r="D194" s="43" t="s">
        <v>414</v>
      </c>
      <c r="E194" s="43" t="s">
        <v>415</v>
      </c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4">
        <f t="shared" si="9"/>
        <v>0</v>
      </c>
    </row>
    <row r="195" spans="1:18" ht="31.5" hidden="1" x14ac:dyDescent="0.25">
      <c r="A195" s="74"/>
      <c r="B195" s="74"/>
      <c r="C195" s="76"/>
      <c r="D195" s="43" t="s">
        <v>416</v>
      </c>
      <c r="E195" s="43" t="s">
        <v>417</v>
      </c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4">
        <f t="shared" ref="R195:R248" si="22">SUM(F195:Q195)</f>
        <v>0</v>
      </c>
    </row>
    <row r="196" spans="1:18" hidden="1" x14ac:dyDescent="0.25">
      <c r="A196" s="74"/>
      <c r="B196" s="74"/>
      <c r="C196" s="52" t="s">
        <v>135</v>
      </c>
      <c r="D196" s="43"/>
      <c r="E196" s="43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4">
        <f t="shared" si="22"/>
        <v>0</v>
      </c>
    </row>
    <row r="197" spans="1:18" ht="47.25" hidden="1" x14ac:dyDescent="0.25">
      <c r="A197" s="74"/>
      <c r="B197" s="74"/>
      <c r="C197" s="75" t="s">
        <v>154</v>
      </c>
      <c r="D197" s="43" t="s">
        <v>418</v>
      </c>
      <c r="E197" s="43" t="s">
        <v>419</v>
      </c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4">
        <f t="shared" si="22"/>
        <v>0</v>
      </c>
    </row>
    <row r="198" spans="1:18" ht="47.25" hidden="1" x14ac:dyDescent="0.25">
      <c r="A198" s="74"/>
      <c r="B198" s="74"/>
      <c r="C198" s="76"/>
      <c r="D198" s="43" t="s">
        <v>420</v>
      </c>
      <c r="E198" s="43" t="s">
        <v>421</v>
      </c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4">
        <f t="shared" si="22"/>
        <v>0</v>
      </c>
    </row>
    <row r="199" spans="1:18" ht="47.25" hidden="1" x14ac:dyDescent="0.25">
      <c r="A199" s="74"/>
      <c r="B199" s="74"/>
      <c r="C199" s="76"/>
      <c r="D199" s="43" t="s">
        <v>422</v>
      </c>
      <c r="E199" s="43" t="s">
        <v>423</v>
      </c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4">
        <f t="shared" si="22"/>
        <v>0</v>
      </c>
    </row>
    <row r="200" spans="1:18" ht="47.25" hidden="1" x14ac:dyDescent="0.25">
      <c r="A200" s="74"/>
      <c r="B200" s="74"/>
      <c r="C200" s="76"/>
      <c r="D200" s="43" t="s">
        <v>424</v>
      </c>
      <c r="E200" s="43" t="s">
        <v>425</v>
      </c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4">
        <f t="shared" si="22"/>
        <v>0</v>
      </c>
    </row>
    <row r="201" spans="1:18" ht="31.5" hidden="1" x14ac:dyDescent="0.25">
      <c r="A201" s="74"/>
      <c r="B201" s="74"/>
      <c r="C201" s="76"/>
      <c r="D201" s="43" t="s">
        <v>426</v>
      </c>
      <c r="E201" s="43" t="s">
        <v>427</v>
      </c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4">
        <f t="shared" si="22"/>
        <v>0</v>
      </c>
    </row>
    <row r="202" spans="1:18" ht="31.5" x14ac:dyDescent="0.25">
      <c r="A202" s="74"/>
      <c r="B202" s="74"/>
      <c r="C202" s="76"/>
      <c r="D202" s="43" t="s">
        <v>428</v>
      </c>
      <c r="E202" s="43" t="s">
        <v>429</v>
      </c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4">
        <f t="shared" si="22"/>
        <v>0</v>
      </c>
    </row>
    <row r="203" spans="1:18" ht="31.5" x14ac:dyDescent="0.25">
      <c r="A203" s="74"/>
      <c r="B203" s="74"/>
      <c r="C203" s="75" t="s">
        <v>239</v>
      </c>
      <c r="D203" s="43" t="s">
        <v>430</v>
      </c>
      <c r="E203" s="43" t="s">
        <v>431</v>
      </c>
      <c r="F203" s="81">
        <v>500</v>
      </c>
      <c r="G203" s="81">
        <v>500</v>
      </c>
      <c r="H203" s="81">
        <v>500</v>
      </c>
      <c r="I203" s="81">
        <v>500</v>
      </c>
      <c r="J203" s="81">
        <v>500</v>
      </c>
      <c r="K203" s="81">
        <v>500</v>
      </c>
      <c r="L203" s="81">
        <v>500</v>
      </c>
      <c r="M203" s="81">
        <v>500</v>
      </c>
      <c r="N203" s="81">
        <v>500</v>
      </c>
      <c r="O203" s="81">
        <v>500</v>
      </c>
      <c r="P203" s="81">
        <v>500</v>
      </c>
      <c r="Q203" s="81">
        <v>500</v>
      </c>
      <c r="R203" s="81">
        <f t="shared" si="22"/>
        <v>6000</v>
      </c>
    </row>
    <row r="204" spans="1:18" ht="31.5" x14ac:dyDescent="0.25">
      <c r="A204" s="74"/>
      <c r="B204" s="74"/>
      <c r="C204" s="76"/>
      <c r="D204" s="43" t="s">
        <v>432</v>
      </c>
      <c r="E204" s="43" t="s">
        <v>433</v>
      </c>
      <c r="F204" s="81">
        <v>100</v>
      </c>
      <c r="G204" s="81">
        <v>100</v>
      </c>
      <c r="H204" s="81">
        <v>100</v>
      </c>
      <c r="I204" s="81">
        <v>100</v>
      </c>
      <c r="J204" s="81">
        <v>100</v>
      </c>
      <c r="K204" s="81">
        <v>100</v>
      </c>
      <c r="L204" s="81">
        <v>100</v>
      </c>
      <c r="M204" s="81">
        <v>100</v>
      </c>
      <c r="N204" s="81">
        <v>100</v>
      </c>
      <c r="O204" s="81">
        <v>1600</v>
      </c>
      <c r="P204" s="81">
        <v>100</v>
      </c>
      <c r="Q204" s="81">
        <v>100</v>
      </c>
      <c r="R204" s="81">
        <f t="shared" si="22"/>
        <v>2700</v>
      </c>
    </row>
    <row r="205" spans="1:18" ht="31.5" x14ac:dyDescent="0.25">
      <c r="A205" s="74"/>
      <c r="B205" s="74"/>
      <c r="C205" s="51" t="s">
        <v>253</v>
      </c>
      <c r="D205" s="43" t="s">
        <v>434</v>
      </c>
      <c r="E205" s="43" t="s">
        <v>435</v>
      </c>
      <c r="F205" s="82"/>
      <c r="G205" s="82"/>
      <c r="H205" s="82"/>
      <c r="I205" s="82"/>
      <c r="J205" s="82"/>
      <c r="K205" s="82"/>
      <c r="L205" s="82"/>
      <c r="M205" s="82"/>
      <c r="N205" s="82"/>
      <c r="O205" s="82"/>
      <c r="P205" s="82"/>
      <c r="Q205" s="82"/>
      <c r="R205" s="81">
        <f t="shared" si="22"/>
        <v>0</v>
      </c>
    </row>
    <row r="206" spans="1:18" ht="31.5" hidden="1" x14ac:dyDescent="0.25">
      <c r="A206" s="74"/>
      <c r="B206" s="74"/>
      <c r="C206" s="75" t="s">
        <v>269</v>
      </c>
      <c r="D206" s="43" t="s">
        <v>436</v>
      </c>
      <c r="E206" s="43" t="s">
        <v>437</v>
      </c>
      <c r="F206" s="82"/>
      <c r="G206" s="82"/>
      <c r="H206" s="82"/>
      <c r="I206" s="82"/>
      <c r="J206" s="82"/>
      <c r="K206" s="82"/>
      <c r="L206" s="82"/>
      <c r="M206" s="82"/>
      <c r="N206" s="82"/>
      <c r="O206" s="82"/>
      <c r="P206" s="82"/>
      <c r="Q206" s="82"/>
      <c r="R206" s="81">
        <f t="shared" si="22"/>
        <v>0</v>
      </c>
    </row>
    <row r="207" spans="1:18" ht="31.5" hidden="1" x14ac:dyDescent="0.25">
      <c r="A207" s="74"/>
      <c r="B207" s="74"/>
      <c r="C207" s="76"/>
      <c r="D207" s="43" t="s">
        <v>438</v>
      </c>
      <c r="E207" s="43" t="s">
        <v>439</v>
      </c>
      <c r="F207" s="82"/>
      <c r="G207" s="82"/>
      <c r="H207" s="82"/>
      <c r="I207" s="82"/>
      <c r="J207" s="82"/>
      <c r="K207" s="82"/>
      <c r="L207" s="82"/>
      <c r="M207" s="82"/>
      <c r="N207" s="82"/>
      <c r="O207" s="82"/>
      <c r="P207" s="82"/>
      <c r="Q207" s="82"/>
      <c r="R207" s="81">
        <f t="shared" si="22"/>
        <v>0</v>
      </c>
    </row>
    <row r="208" spans="1:18" ht="47.25" hidden="1" x14ac:dyDescent="0.25">
      <c r="A208" s="74"/>
      <c r="B208" s="74"/>
      <c r="C208" s="76"/>
      <c r="D208" s="43" t="s">
        <v>440</v>
      </c>
      <c r="E208" s="43" t="s">
        <v>441</v>
      </c>
      <c r="F208" s="82"/>
      <c r="G208" s="82"/>
      <c r="H208" s="82"/>
      <c r="I208" s="82"/>
      <c r="J208" s="82"/>
      <c r="K208" s="82"/>
      <c r="L208" s="82"/>
      <c r="M208" s="82"/>
      <c r="N208" s="82"/>
      <c r="O208" s="82"/>
      <c r="P208" s="82"/>
      <c r="Q208" s="82"/>
      <c r="R208" s="81">
        <f t="shared" si="22"/>
        <v>0</v>
      </c>
    </row>
    <row r="209" spans="1:18" ht="47.25" hidden="1" x14ac:dyDescent="0.25">
      <c r="A209" s="74"/>
      <c r="B209" s="74"/>
      <c r="C209" s="76"/>
      <c r="D209" s="43" t="s">
        <v>442</v>
      </c>
      <c r="E209" s="43" t="s">
        <v>443</v>
      </c>
      <c r="F209" s="82"/>
      <c r="G209" s="82"/>
      <c r="H209" s="82"/>
      <c r="I209" s="82"/>
      <c r="J209" s="82"/>
      <c r="K209" s="82"/>
      <c r="L209" s="82"/>
      <c r="M209" s="82"/>
      <c r="N209" s="82"/>
      <c r="O209" s="82"/>
      <c r="P209" s="82"/>
      <c r="Q209" s="82"/>
      <c r="R209" s="81">
        <f t="shared" si="22"/>
        <v>0</v>
      </c>
    </row>
    <row r="210" spans="1:18" ht="31.5" hidden="1" x14ac:dyDescent="0.25">
      <c r="A210" s="74"/>
      <c r="B210" s="74"/>
      <c r="C210" s="75" t="s">
        <v>288</v>
      </c>
      <c r="D210" s="43" t="s">
        <v>444</v>
      </c>
      <c r="E210" s="43" t="s">
        <v>445</v>
      </c>
      <c r="F210" s="82"/>
      <c r="G210" s="82"/>
      <c r="H210" s="82"/>
      <c r="I210" s="82"/>
      <c r="J210" s="82"/>
      <c r="K210" s="82"/>
      <c r="L210" s="82"/>
      <c r="M210" s="82"/>
      <c r="N210" s="82"/>
      <c r="O210" s="82"/>
      <c r="P210" s="82"/>
      <c r="Q210" s="82"/>
      <c r="R210" s="81">
        <f t="shared" si="22"/>
        <v>0</v>
      </c>
    </row>
    <row r="211" spans="1:18" ht="31.5" hidden="1" x14ac:dyDescent="0.25">
      <c r="A211" s="74"/>
      <c r="B211" s="74"/>
      <c r="C211" s="76"/>
      <c r="D211" s="43" t="s">
        <v>446</v>
      </c>
      <c r="E211" s="43" t="s">
        <v>447</v>
      </c>
      <c r="F211" s="82"/>
      <c r="G211" s="82"/>
      <c r="H211" s="82"/>
      <c r="I211" s="82"/>
      <c r="J211" s="82"/>
      <c r="K211" s="82"/>
      <c r="L211" s="82"/>
      <c r="M211" s="82"/>
      <c r="N211" s="82"/>
      <c r="O211" s="82"/>
      <c r="P211" s="82"/>
      <c r="Q211" s="82"/>
      <c r="R211" s="81">
        <f t="shared" si="22"/>
        <v>0</v>
      </c>
    </row>
    <row r="212" spans="1:18" ht="31.5" x14ac:dyDescent="0.25">
      <c r="A212" s="74"/>
      <c r="B212" s="74"/>
      <c r="C212" s="59"/>
      <c r="D212" s="43" t="s">
        <v>549</v>
      </c>
      <c r="E212" s="43" t="s">
        <v>550</v>
      </c>
      <c r="F212" s="81">
        <v>0</v>
      </c>
      <c r="G212" s="81">
        <v>0</v>
      </c>
      <c r="H212" s="81">
        <v>0</v>
      </c>
      <c r="I212" s="81">
        <v>0</v>
      </c>
      <c r="J212" s="81">
        <v>0</v>
      </c>
      <c r="K212" s="81">
        <v>0</v>
      </c>
      <c r="L212" s="81">
        <v>0</v>
      </c>
      <c r="M212" s="81">
        <v>0</v>
      </c>
      <c r="N212" s="81">
        <v>0</v>
      </c>
      <c r="O212" s="81">
        <v>0</v>
      </c>
      <c r="P212" s="81">
        <v>0</v>
      </c>
      <c r="Q212" s="81">
        <v>0</v>
      </c>
      <c r="R212" s="81">
        <f t="shared" ref="R212" si="23">SUM(F212:Q212)</f>
        <v>0</v>
      </c>
    </row>
    <row r="213" spans="1:18" ht="31.5" x14ac:dyDescent="0.25">
      <c r="A213" s="74"/>
      <c r="B213" s="74"/>
      <c r="C213" s="75" t="s">
        <v>293</v>
      </c>
      <c r="D213" s="43" t="s">
        <v>448</v>
      </c>
      <c r="E213" s="43" t="s">
        <v>449</v>
      </c>
      <c r="F213" s="82"/>
      <c r="G213" s="82"/>
      <c r="H213" s="82"/>
      <c r="I213" s="82"/>
      <c r="J213" s="82"/>
      <c r="K213" s="82"/>
      <c r="L213" s="82"/>
      <c r="M213" s="82"/>
      <c r="N213" s="82"/>
      <c r="O213" s="82"/>
      <c r="P213" s="82"/>
      <c r="Q213" s="82"/>
      <c r="R213" s="81">
        <f t="shared" si="22"/>
        <v>0</v>
      </c>
    </row>
    <row r="214" spans="1:18" ht="31.5" x14ac:dyDescent="0.25">
      <c r="A214" s="74"/>
      <c r="B214" s="74"/>
      <c r="C214" s="76"/>
      <c r="D214" s="43" t="s">
        <v>450</v>
      </c>
      <c r="E214" s="43" t="s">
        <v>451</v>
      </c>
      <c r="F214" s="81">
        <v>400</v>
      </c>
      <c r="G214" s="81">
        <v>400</v>
      </c>
      <c r="H214" s="81">
        <v>400</v>
      </c>
      <c r="I214" s="81">
        <v>400</v>
      </c>
      <c r="J214" s="81">
        <v>400</v>
      </c>
      <c r="K214" s="81">
        <v>400</v>
      </c>
      <c r="L214" s="81">
        <v>400</v>
      </c>
      <c r="M214" s="81">
        <v>400</v>
      </c>
      <c r="N214" s="81">
        <v>400</v>
      </c>
      <c r="O214" s="81">
        <v>400</v>
      </c>
      <c r="P214" s="81">
        <v>400</v>
      </c>
      <c r="Q214" s="81">
        <v>400</v>
      </c>
      <c r="R214" s="81">
        <f t="shared" si="22"/>
        <v>4800</v>
      </c>
    </row>
    <row r="215" spans="1:18" ht="31.5" x14ac:dyDescent="0.25">
      <c r="A215" s="74"/>
      <c r="B215" s="74"/>
      <c r="C215" s="76"/>
      <c r="D215" s="43" t="s">
        <v>452</v>
      </c>
      <c r="E215" s="43" t="s">
        <v>453</v>
      </c>
      <c r="F215" s="81">
        <v>200</v>
      </c>
      <c r="G215" s="81">
        <v>200</v>
      </c>
      <c r="H215" s="81">
        <v>200</v>
      </c>
      <c r="I215" s="81">
        <v>200</v>
      </c>
      <c r="J215" s="81">
        <v>200</v>
      </c>
      <c r="K215" s="81">
        <v>200</v>
      </c>
      <c r="L215" s="81">
        <v>200</v>
      </c>
      <c r="M215" s="81">
        <v>200</v>
      </c>
      <c r="N215" s="81">
        <v>200</v>
      </c>
      <c r="O215" s="81">
        <v>200</v>
      </c>
      <c r="P215" s="81">
        <v>200</v>
      </c>
      <c r="Q215" s="81">
        <v>200</v>
      </c>
      <c r="R215" s="81">
        <f t="shared" si="22"/>
        <v>2400</v>
      </c>
    </row>
    <row r="216" spans="1:18" ht="31.5" x14ac:dyDescent="0.25">
      <c r="A216" s="74"/>
      <c r="B216" s="74"/>
      <c r="C216" s="76"/>
      <c r="D216" s="43" t="s">
        <v>454</v>
      </c>
      <c r="E216" s="43" t="s">
        <v>455</v>
      </c>
      <c r="F216" s="82"/>
      <c r="G216" s="82"/>
      <c r="H216" s="82"/>
      <c r="I216" s="82"/>
      <c r="J216" s="82"/>
      <c r="K216" s="82"/>
      <c r="L216" s="82"/>
      <c r="M216" s="82"/>
      <c r="N216" s="82"/>
      <c r="O216" s="82"/>
      <c r="P216" s="82"/>
      <c r="Q216" s="82"/>
      <c r="R216" s="81">
        <f t="shared" si="22"/>
        <v>0</v>
      </c>
    </row>
    <row r="217" spans="1:18" ht="31.5" x14ac:dyDescent="0.25">
      <c r="A217" s="74"/>
      <c r="B217" s="74"/>
      <c r="C217" s="76"/>
      <c r="D217" s="43" t="s">
        <v>456</v>
      </c>
      <c r="E217" s="43" t="s">
        <v>457</v>
      </c>
      <c r="F217" s="81">
        <v>250</v>
      </c>
      <c r="G217" s="81">
        <v>100</v>
      </c>
      <c r="H217" s="81">
        <v>250</v>
      </c>
      <c r="I217" s="81">
        <v>100</v>
      </c>
      <c r="J217" s="81">
        <v>250</v>
      </c>
      <c r="K217" s="81">
        <v>400</v>
      </c>
      <c r="L217" s="81">
        <v>250</v>
      </c>
      <c r="M217" s="81">
        <v>100</v>
      </c>
      <c r="N217" s="81">
        <v>250</v>
      </c>
      <c r="O217" s="81">
        <v>100</v>
      </c>
      <c r="P217" s="81">
        <v>250</v>
      </c>
      <c r="Q217" s="81">
        <v>100</v>
      </c>
      <c r="R217" s="81">
        <f t="shared" si="22"/>
        <v>2400</v>
      </c>
    </row>
    <row r="218" spans="1:18" ht="47.25" x14ac:dyDescent="0.25">
      <c r="A218" s="74"/>
      <c r="B218" s="74"/>
      <c r="C218" s="76"/>
      <c r="D218" s="43" t="s">
        <v>458</v>
      </c>
      <c r="E218" s="43" t="s">
        <v>459</v>
      </c>
      <c r="F218" s="82"/>
      <c r="G218" s="82"/>
      <c r="H218" s="82"/>
      <c r="I218" s="82"/>
      <c r="J218" s="82"/>
      <c r="K218" s="82"/>
      <c r="L218" s="82"/>
      <c r="M218" s="82"/>
      <c r="N218" s="82"/>
      <c r="O218" s="82"/>
      <c r="P218" s="82"/>
      <c r="Q218" s="82"/>
      <c r="R218" s="81">
        <f t="shared" si="22"/>
        <v>0</v>
      </c>
    </row>
    <row r="219" spans="1:18" ht="31.5" x14ac:dyDescent="0.25">
      <c r="A219" s="74"/>
      <c r="B219" s="74"/>
      <c r="C219" s="76"/>
      <c r="D219" s="43" t="s">
        <v>460</v>
      </c>
      <c r="E219" s="43" t="s">
        <v>461</v>
      </c>
      <c r="F219" s="81">
        <v>1200</v>
      </c>
      <c r="G219" s="81">
        <v>1200</v>
      </c>
      <c r="H219" s="81">
        <v>1200</v>
      </c>
      <c r="I219" s="81">
        <v>1200</v>
      </c>
      <c r="J219" s="81">
        <v>1200</v>
      </c>
      <c r="K219" s="81">
        <v>1200</v>
      </c>
      <c r="L219" s="81">
        <v>1200</v>
      </c>
      <c r="M219" s="81">
        <v>1200</v>
      </c>
      <c r="N219" s="81">
        <v>1200</v>
      </c>
      <c r="O219" s="81">
        <v>1200</v>
      </c>
      <c r="P219" s="81">
        <v>1200</v>
      </c>
      <c r="Q219" s="81">
        <v>1200</v>
      </c>
      <c r="R219" s="81">
        <f t="shared" si="22"/>
        <v>14400</v>
      </c>
    </row>
    <row r="220" spans="1:18" ht="31.5" x14ac:dyDescent="0.25">
      <c r="A220" s="74"/>
      <c r="B220" s="74"/>
      <c r="C220" s="76"/>
      <c r="D220" s="43" t="s">
        <v>462</v>
      </c>
      <c r="E220" s="43" t="s">
        <v>463</v>
      </c>
      <c r="F220" s="81">
        <v>450</v>
      </c>
      <c r="G220" s="81">
        <v>450</v>
      </c>
      <c r="H220" s="81">
        <v>450</v>
      </c>
      <c r="I220" s="81">
        <v>450</v>
      </c>
      <c r="J220" s="81">
        <v>450</v>
      </c>
      <c r="K220" s="81">
        <v>450</v>
      </c>
      <c r="L220" s="81">
        <v>450</v>
      </c>
      <c r="M220" s="81">
        <v>450</v>
      </c>
      <c r="N220" s="81">
        <v>450</v>
      </c>
      <c r="O220" s="81">
        <v>450</v>
      </c>
      <c r="P220" s="81">
        <v>450</v>
      </c>
      <c r="Q220" s="81">
        <v>450</v>
      </c>
      <c r="R220" s="81">
        <f t="shared" si="22"/>
        <v>5400</v>
      </c>
    </row>
    <row r="221" spans="1:18" ht="31.5" x14ac:dyDescent="0.25">
      <c r="A221" s="74"/>
      <c r="B221" s="74"/>
      <c r="C221" s="76"/>
      <c r="D221" s="43" t="s">
        <v>464</v>
      </c>
      <c r="E221" s="43" t="s">
        <v>465</v>
      </c>
      <c r="F221" s="82"/>
      <c r="G221" s="82"/>
      <c r="H221" s="82"/>
      <c r="I221" s="82"/>
      <c r="J221" s="82"/>
      <c r="K221" s="82"/>
      <c r="L221" s="82"/>
      <c r="M221" s="82"/>
      <c r="N221" s="82"/>
      <c r="O221" s="82"/>
      <c r="P221" s="82"/>
      <c r="Q221" s="82"/>
      <c r="R221" s="81">
        <f t="shared" si="22"/>
        <v>0</v>
      </c>
    </row>
    <row r="222" spans="1:18" ht="31.5" x14ac:dyDescent="0.25">
      <c r="A222" s="74"/>
      <c r="B222" s="74"/>
      <c r="C222" s="76"/>
      <c r="D222" s="43" t="s">
        <v>466</v>
      </c>
      <c r="E222" s="43" t="s">
        <v>467</v>
      </c>
      <c r="F222" s="82"/>
      <c r="G222" s="82"/>
      <c r="H222" s="82"/>
      <c r="I222" s="82"/>
      <c r="J222" s="82"/>
      <c r="K222" s="82"/>
      <c r="L222" s="82"/>
      <c r="M222" s="82"/>
      <c r="N222" s="82"/>
      <c r="O222" s="82"/>
      <c r="P222" s="82"/>
      <c r="Q222" s="82"/>
      <c r="R222" s="81">
        <f t="shared" si="22"/>
        <v>0</v>
      </c>
    </row>
    <row r="223" spans="1:18" ht="31.5" x14ac:dyDescent="0.25">
      <c r="A223" s="74"/>
      <c r="B223" s="74"/>
      <c r="C223" s="51" t="s">
        <v>333</v>
      </c>
      <c r="D223" s="43" t="s">
        <v>468</v>
      </c>
      <c r="E223" s="43" t="s">
        <v>469</v>
      </c>
      <c r="F223" s="81">
        <v>13300</v>
      </c>
      <c r="G223" s="81">
        <v>13200</v>
      </c>
      <c r="H223" s="81">
        <v>13000</v>
      </c>
      <c r="I223" s="81">
        <v>13000</v>
      </c>
      <c r="J223" s="81">
        <v>13200</v>
      </c>
      <c r="K223" s="81">
        <v>13000</v>
      </c>
      <c r="L223" s="81">
        <v>13500</v>
      </c>
      <c r="M223" s="81">
        <v>13000</v>
      </c>
      <c r="N223" s="81">
        <v>12500</v>
      </c>
      <c r="O223" s="81">
        <v>12500</v>
      </c>
      <c r="P223" s="81">
        <v>13000</v>
      </c>
      <c r="Q223" s="81">
        <v>13000</v>
      </c>
      <c r="R223" s="81">
        <f t="shared" si="22"/>
        <v>156200</v>
      </c>
    </row>
    <row r="224" spans="1:18" ht="31.5" x14ac:dyDescent="0.25">
      <c r="A224" s="74"/>
      <c r="B224" s="74"/>
      <c r="C224" s="75" t="s">
        <v>336</v>
      </c>
      <c r="D224" s="43" t="s">
        <v>470</v>
      </c>
      <c r="E224" s="43" t="s">
        <v>471</v>
      </c>
      <c r="F224" s="82"/>
      <c r="G224" s="82"/>
      <c r="H224" s="82"/>
      <c r="I224" s="82"/>
      <c r="J224" s="82"/>
      <c r="K224" s="82"/>
      <c r="L224" s="82"/>
      <c r="M224" s="82"/>
      <c r="N224" s="82"/>
      <c r="O224" s="82"/>
      <c r="P224" s="82"/>
      <c r="Q224" s="82"/>
      <c r="R224" s="81">
        <f t="shared" si="22"/>
        <v>0</v>
      </c>
    </row>
    <row r="225" spans="1:18" ht="31.5" x14ac:dyDescent="0.25">
      <c r="A225" s="74"/>
      <c r="B225" s="74"/>
      <c r="C225" s="76"/>
      <c r="D225" s="43" t="s">
        <v>472</v>
      </c>
      <c r="E225" s="43" t="s">
        <v>473</v>
      </c>
      <c r="F225" s="82"/>
      <c r="G225" s="82"/>
      <c r="H225" s="82"/>
      <c r="I225" s="82"/>
      <c r="J225" s="82"/>
      <c r="K225" s="82"/>
      <c r="L225" s="82"/>
      <c r="M225" s="82"/>
      <c r="N225" s="82"/>
      <c r="O225" s="82"/>
      <c r="P225" s="82"/>
      <c r="Q225" s="82"/>
      <c r="R225" s="81">
        <f t="shared" si="22"/>
        <v>0</v>
      </c>
    </row>
    <row r="226" spans="1:18" x14ac:dyDescent="0.25">
      <c r="A226" s="74"/>
      <c r="B226" s="74"/>
      <c r="C226" s="52" t="s">
        <v>344</v>
      </c>
      <c r="D226" s="43"/>
      <c r="E226" s="43"/>
      <c r="F226" s="83">
        <f>SUM(F192:F225)</f>
        <v>16400</v>
      </c>
      <c r="G226" s="83">
        <f t="shared" ref="G226:Q226" si="24">SUM(G192:G225)</f>
        <v>16150</v>
      </c>
      <c r="H226" s="83">
        <f t="shared" si="24"/>
        <v>16100</v>
      </c>
      <c r="I226" s="83">
        <f t="shared" si="24"/>
        <v>15950</v>
      </c>
      <c r="J226" s="83">
        <f t="shared" si="24"/>
        <v>16300</v>
      </c>
      <c r="K226" s="83">
        <f t="shared" si="24"/>
        <v>16250</v>
      </c>
      <c r="L226" s="83">
        <f t="shared" si="24"/>
        <v>16600</v>
      </c>
      <c r="M226" s="83">
        <f t="shared" si="24"/>
        <v>15950</v>
      </c>
      <c r="N226" s="83">
        <f t="shared" si="24"/>
        <v>15600</v>
      </c>
      <c r="O226" s="83">
        <f t="shared" si="24"/>
        <v>16950</v>
      </c>
      <c r="P226" s="83">
        <f t="shared" si="24"/>
        <v>16100</v>
      </c>
      <c r="Q226" s="83">
        <f t="shared" si="24"/>
        <v>15950</v>
      </c>
      <c r="R226" s="81">
        <f t="shared" si="22"/>
        <v>194300</v>
      </c>
    </row>
    <row r="227" spans="1:18" x14ac:dyDescent="0.25">
      <c r="A227" s="74"/>
      <c r="B227" s="74"/>
      <c r="C227" s="56" t="s">
        <v>345</v>
      </c>
      <c r="D227" s="43"/>
      <c r="E227" s="43"/>
      <c r="F227" s="84">
        <f>F191-F226</f>
        <v>4326</v>
      </c>
      <c r="G227" s="84">
        <f t="shared" ref="G227:Q227" si="25">G191-G226</f>
        <v>5963.2999999999993</v>
      </c>
      <c r="H227" s="84">
        <f t="shared" si="25"/>
        <v>4852.9000000000015</v>
      </c>
      <c r="I227" s="84">
        <f t="shared" si="25"/>
        <v>4364</v>
      </c>
      <c r="J227" s="84">
        <f t="shared" si="25"/>
        <v>3884</v>
      </c>
      <c r="K227" s="84">
        <f t="shared" si="25"/>
        <v>2752</v>
      </c>
      <c r="L227" s="84">
        <f t="shared" si="25"/>
        <v>3514</v>
      </c>
      <c r="M227" s="84">
        <f t="shared" si="25"/>
        <v>3458</v>
      </c>
      <c r="N227" s="84">
        <f t="shared" si="25"/>
        <v>-790</v>
      </c>
      <c r="O227" s="84">
        <f t="shared" si="25"/>
        <v>-3682</v>
      </c>
      <c r="P227" s="84">
        <f t="shared" si="25"/>
        <v>2380.5</v>
      </c>
      <c r="Q227" s="84">
        <f t="shared" si="25"/>
        <v>2356.5</v>
      </c>
      <c r="R227" s="81">
        <f t="shared" si="22"/>
        <v>33379.199999999997</v>
      </c>
    </row>
    <row r="228" spans="1:18" ht="31.5" x14ac:dyDescent="0.25">
      <c r="A228" s="74"/>
      <c r="B228" s="73" t="s">
        <v>474</v>
      </c>
      <c r="C228" s="78" t="s">
        <v>16</v>
      </c>
      <c r="D228" s="43" t="s">
        <v>475</v>
      </c>
      <c r="E228" s="43" t="s">
        <v>476</v>
      </c>
      <c r="F228" s="82"/>
      <c r="G228" s="82"/>
      <c r="H228" s="82"/>
      <c r="I228" s="82"/>
      <c r="J228" s="82"/>
      <c r="K228" s="82"/>
      <c r="L228" s="82"/>
      <c r="M228" s="82"/>
      <c r="N228" s="82"/>
      <c r="O228" s="82"/>
      <c r="P228" s="82"/>
      <c r="Q228" s="82"/>
      <c r="R228" s="81">
        <f t="shared" si="22"/>
        <v>0</v>
      </c>
    </row>
    <row r="229" spans="1:18" ht="31.5" hidden="1" x14ac:dyDescent="0.25">
      <c r="A229" s="74"/>
      <c r="B229" s="74"/>
      <c r="C229" s="79"/>
      <c r="D229" s="43" t="s">
        <v>477</v>
      </c>
      <c r="E229" s="43" t="s">
        <v>478</v>
      </c>
      <c r="F229" s="82"/>
      <c r="G229" s="82"/>
      <c r="H229" s="82"/>
      <c r="I229" s="82"/>
      <c r="J229" s="82"/>
      <c r="K229" s="82"/>
      <c r="L229" s="82"/>
      <c r="M229" s="82"/>
      <c r="N229" s="82"/>
      <c r="O229" s="82"/>
      <c r="P229" s="82"/>
      <c r="Q229" s="82"/>
      <c r="R229" s="81">
        <f t="shared" si="22"/>
        <v>0</v>
      </c>
    </row>
    <row r="230" spans="1:18" ht="31.5" hidden="1" x14ac:dyDescent="0.25">
      <c r="A230" s="74"/>
      <c r="B230" s="74"/>
      <c r="C230" s="79"/>
      <c r="D230" s="43" t="s">
        <v>479</v>
      </c>
      <c r="E230" s="43" t="s">
        <v>480</v>
      </c>
      <c r="F230" s="82"/>
      <c r="G230" s="82"/>
      <c r="H230" s="82"/>
      <c r="I230" s="82"/>
      <c r="J230" s="82"/>
      <c r="K230" s="82"/>
      <c r="L230" s="82"/>
      <c r="M230" s="82"/>
      <c r="N230" s="82"/>
      <c r="O230" s="82"/>
      <c r="P230" s="82"/>
      <c r="Q230" s="82"/>
      <c r="R230" s="81">
        <f t="shared" si="22"/>
        <v>0</v>
      </c>
    </row>
    <row r="231" spans="1:18" ht="31.5" x14ac:dyDescent="0.25">
      <c r="A231" s="74"/>
      <c r="B231" s="74"/>
      <c r="C231" s="80"/>
      <c r="D231" s="43" t="s">
        <v>481</v>
      </c>
      <c r="E231" s="43" t="s">
        <v>482</v>
      </c>
      <c r="F231" s="82"/>
      <c r="G231" s="82"/>
      <c r="H231" s="82"/>
      <c r="I231" s="82"/>
      <c r="J231" s="82"/>
      <c r="K231" s="82"/>
      <c r="L231" s="82"/>
      <c r="M231" s="82"/>
      <c r="N231" s="82"/>
      <c r="O231" s="82"/>
      <c r="P231" s="82"/>
      <c r="Q231" s="82"/>
      <c r="R231" s="81">
        <f t="shared" si="22"/>
        <v>0</v>
      </c>
    </row>
    <row r="232" spans="1:18" x14ac:dyDescent="0.25">
      <c r="A232" s="74"/>
      <c r="B232" s="74"/>
      <c r="C232" s="52" t="s">
        <v>21</v>
      </c>
      <c r="D232" s="43"/>
      <c r="E232" s="43"/>
      <c r="F232" s="88">
        <f>SUM(F228:F231)</f>
        <v>0</v>
      </c>
      <c r="G232" s="88">
        <f t="shared" ref="G232:Q232" si="26">SUM(G228:G231)</f>
        <v>0</v>
      </c>
      <c r="H232" s="88">
        <f t="shared" si="26"/>
        <v>0</v>
      </c>
      <c r="I232" s="88">
        <f t="shared" si="26"/>
        <v>0</v>
      </c>
      <c r="J232" s="88">
        <f t="shared" si="26"/>
        <v>0</v>
      </c>
      <c r="K232" s="88">
        <f t="shared" si="26"/>
        <v>0</v>
      </c>
      <c r="L232" s="88">
        <f t="shared" si="26"/>
        <v>0</v>
      </c>
      <c r="M232" s="88">
        <f t="shared" si="26"/>
        <v>0</v>
      </c>
      <c r="N232" s="88">
        <f t="shared" si="26"/>
        <v>0</v>
      </c>
      <c r="O232" s="88">
        <f t="shared" si="26"/>
        <v>0</v>
      </c>
      <c r="P232" s="88">
        <f t="shared" si="26"/>
        <v>0</v>
      </c>
      <c r="Q232" s="88">
        <f t="shared" si="26"/>
        <v>0</v>
      </c>
      <c r="R232" s="81">
        <f t="shared" si="22"/>
        <v>0</v>
      </c>
    </row>
    <row r="233" spans="1:18" ht="31.5" x14ac:dyDescent="0.25">
      <c r="A233" s="74"/>
      <c r="B233" s="74"/>
      <c r="C233" s="51" t="s">
        <v>22</v>
      </c>
      <c r="D233" s="43" t="s">
        <v>483</v>
      </c>
      <c r="E233" s="43" t="s">
        <v>484</v>
      </c>
      <c r="F233" s="82"/>
      <c r="G233" s="82"/>
      <c r="H233" s="82"/>
      <c r="I233" s="82"/>
      <c r="J233" s="82"/>
      <c r="K233" s="82"/>
      <c r="L233" s="82"/>
      <c r="M233" s="82"/>
      <c r="N233" s="82"/>
      <c r="O233" s="82"/>
      <c r="P233" s="82"/>
      <c r="Q233" s="82"/>
      <c r="R233" s="81">
        <f t="shared" si="22"/>
        <v>0</v>
      </c>
    </row>
    <row r="234" spans="1:18" ht="31.5" x14ac:dyDescent="0.25">
      <c r="A234" s="74"/>
      <c r="B234" s="74"/>
      <c r="C234" s="78" t="s">
        <v>27</v>
      </c>
      <c r="D234" s="43" t="s">
        <v>485</v>
      </c>
      <c r="E234" s="43" t="s">
        <v>486</v>
      </c>
      <c r="F234" s="82"/>
      <c r="G234" s="82"/>
      <c r="H234" s="82"/>
      <c r="I234" s="82"/>
      <c r="J234" s="82"/>
      <c r="K234" s="82"/>
      <c r="L234" s="82"/>
      <c r="M234" s="82"/>
      <c r="N234" s="82"/>
      <c r="O234" s="82"/>
      <c r="P234" s="82"/>
      <c r="Q234" s="82"/>
      <c r="R234" s="81">
        <f t="shared" si="22"/>
        <v>0</v>
      </c>
    </row>
    <row r="235" spans="1:18" ht="31.5" hidden="1" x14ac:dyDescent="0.25">
      <c r="A235" s="74"/>
      <c r="B235" s="74"/>
      <c r="C235" s="79"/>
      <c r="D235" s="43" t="s">
        <v>487</v>
      </c>
      <c r="E235" s="43" t="s">
        <v>488</v>
      </c>
      <c r="F235" s="82"/>
      <c r="G235" s="82"/>
      <c r="H235" s="82"/>
      <c r="I235" s="82"/>
      <c r="J235" s="82"/>
      <c r="K235" s="82"/>
      <c r="L235" s="82"/>
      <c r="M235" s="82"/>
      <c r="N235" s="82"/>
      <c r="O235" s="82"/>
      <c r="P235" s="82"/>
      <c r="Q235" s="82"/>
      <c r="R235" s="81">
        <f t="shared" si="22"/>
        <v>0</v>
      </c>
    </row>
    <row r="236" spans="1:18" ht="47.25" hidden="1" x14ac:dyDescent="0.25">
      <c r="A236" s="74"/>
      <c r="B236" s="74"/>
      <c r="C236" s="79"/>
      <c r="D236" s="43" t="s">
        <v>489</v>
      </c>
      <c r="E236" s="43" t="s">
        <v>490</v>
      </c>
      <c r="F236" s="82"/>
      <c r="G236" s="82"/>
      <c r="H236" s="82"/>
      <c r="I236" s="82"/>
      <c r="J236" s="82"/>
      <c r="K236" s="82"/>
      <c r="L236" s="82"/>
      <c r="M236" s="82"/>
      <c r="N236" s="82"/>
      <c r="O236" s="82"/>
      <c r="P236" s="82"/>
      <c r="Q236" s="82"/>
      <c r="R236" s="81">
        <f t="shared" si="22"/>
        <v>0</v>
      </c>
    </row>
    <row r="237" spans="1:18" ht="31.5" hidden="1" x14ac:dyDescent="0.25">
      <c r="A237" s="74"/>
      <c r="B237" s="74"/>
      <c r="C237" s="79"/>
      <c r="D237" s="43" t="s">
        <v>491</v>
      </c>
      <c r="E237" s="43" t="s">
        <v>492</v>
      </c>
      <c r="F237" s="82"/>
      <c r="G237" s="82"/>
      <c r="H237" s="82"/>
      <c r="I237" s="82"/>
      <c r="J237" s="82"/>
      <c r="K237" s="82"/>
      <c r="L237" s="82"/>
      <c r="M237" s="82"/>
      <c r="N237" s="82"/>
      <c r="O237" s="82"/>
      <c r="P237" s="82"/>
      <c r="Q237" s="82"/>
      <c r="R237" s="81">
        <f t="shared" si="22"/>
        <v>0</v>
      </c>
    </row>
    <row r="238" spans="1:18" ht="47.25" hidden="1" x14ac:dyDescent="0.25">
      <c r="A238" s="74"/>
      <c r="B238" s="74"/>
      <c r="C238" s="80"/>
      <c r="D238" s="43" t="s">
        <v>493</v>
      </c>
      <c r="E238" s="43" t="s">
        <v>494</v>
      </c>
      <c r="F238" s="82"/>
      <c r="G238" s="82"/>
      <c r="H238" s="82"/>
      <c r="I238" s="82"/>
      <c r="J238" s="82"/>
      <c r="K238" s="82"/>
      <c r="L238" s="82"/>
      <c r="M238" s="82"/>
      <c r="N238" s="82"/>
      <c r="O238" s="82"/>
      <c r="P238" s="82"/>
      <c r="Q238" s="82"/>
      <c r="R238" s="81">
        <f t="shared" si="22"/>
        <v>0</v>
      </c>
    </row>
    <row r="239" spans="1:18" ht="31.5" hidden="1" x14ac:dyDescent="0.25">
      <c r="A239" s="74"/>
      <c r="B239" s="74"/>
      <c r="C239" s="78" t="s">
        <v>395</v>
      </c>
      <c r="D239" s="43" t="s">
        <v>495</v>
      </c>
      <c r="E239" s="43" t="s">
        <v>496</v>
      </c>
      <c r="F239" s="82"/>
      <c r="G239" s="82"/>
      <c r="H239" s="82"/>
      <c r="I239" s="82"/>
      <c r="J239" s="82"/>
      <c r="K239" s="82"/>
      <c r="L239" s="82"/>
      <c r="M239" s="82"/>
      <c r="N239" s="82"/>
      <c r="O239" s="82"/>
      <c r="P239" s="82"/>
      <c r="Q239" s="82"/>
      <c r="R239" s="81">
        <f t="shared" si="22"/>
        <v>0</v>
      </c>
    </row>
    <row r="240" spans="1:18" ht="31.5" hidden="1" x14ac:dyDescent="0.25">
      <c r="A240" s="74"/>
      <c r="B240" s="74"/>
      <c r="C240" s="79"/>
      <c r="D240" s="43" t="s">
        <v>497</v>
      </c>
      <c r="E240" s="43" t="s">
        <v>498</v>
      </c>
      <c r="F240" s="82"/>
      <c r="G240" s="82"/>
      <c r="H240" s="82"/>
      <c r="I240" s="82"/>
      <c r="J240" s="82"/>
      <c r="K240" s="82"/>
      <c r="L240" s="82"/>
      <c r="M240" s="82"/>
      <c r="N240" s="82"/>
      <c r="O240" s="82"/>
      <c r="P240" s="82"/>
      <c r="Q240" s="82"/>
      <c r="R240" s="81">
        <f t="shared" si="22"/>
        <v>0</v>
      </c>
    </row>
    <row r="241" spans="1:18" ht="31.5" hidden="1" x14ac:dyDescent="0.25">
      <c r="A241" s="74"/>
      <c r="B241" s="74"/>
      <c r="C241" s="79"/>
      <c r="D241" s="43" t="s">
        <v>499</v>
      </c>
      <c r="E241" s="43" t="s">
        <v>500</v>
      </c>
      <c r="F241" s="82"/>
      <c r="G241" s="82"/>
      <c r="H241" s="82"/>
      <c r="I241" s="82"/>
      <c r="J241" s="82"/>
      <c r="K241" s="82"/>
      <c r="L241" s="82"/>
      <c r="M241" s="82"/>
      <c r="N241" s="82"/>
      <c r="O241" s="82"/>
      <c r="P241" s="82"/>
      <c r="Q241" s="82"/>
      <c r="R241" s="81">
        <f t="shared" si="22"/>
        <v>0</v>
      </c>
    </row>
    <row r="242" spans="1:18" ht="31.5" x14ac:dyDescent="0.25">
      <c r="A242" s="74"/>
      <c r="B242" s="74"/>
      <c r="C242" s="80"/>
      <c r="D242" s="43" t="s">
        <v>501</v>
      </c>
      <c r="E242" s="43" t="s">
        <v>502</v>
      </c>
      <c r="F242" s="82"/>
      <c r="G242" s="82"/>
      <c r="H242" s="82"/>
      <c r="I242" s="82"/>
      <c r="J242" s="82"/>
      <c r="K242" s="82"/>
      <c r="L242" s="82"/>
      <c r="M242" s="82"/>
      <c r="N242" s="82"/>
      <c r="O242" s="82"/>
      <c r="P242" s="82"/>
      <c r="Q242" s="82"/>
      <c r="R242" s="81">
        <f t="shared" si="22"/>
        <v>0</v>
      </c>
    </row>
    <row r="243" spans="1:18" x14ac:dyDescent="0.25">
      <c r="A243" s="74"/>
      <c r="B243" s="74"/>
      <c r="C243" s="52" t="s">
        <v>32</v>
      </c>
      <c r="D243" s="43"/>
      <c r="E243" s="43"/>
      <c r="F243" s="88">
        <f>SUM(F233:F242)</f>
        <v>0</v>
      </c>
      <c r="G243" s="88">
        <f t="shared" ref="G243:Q243" si="27">SUM(G233:G242)</f>
        <v>0</v>
      </c>
      <c r="H243" s="88">
        <f t="shared" si="27"/>
        <v>0</v>
      </c>
      <c r="I243" s="88">
        <f t="shared" si="27"/>
        <v>0</v>
      </c>
      <c r="J243" s="88">
        <f t="shared" si="27"/>
        <v>0</v>
      </c>
      <c r="K243" s="88">
        <f t="shared" si="27"/>
        <v>0</v>
      </c>
      <c r="L243" s="88">
        <f t="shared" si="27"/>
        <v>0</v>
      </c>
      <c r="M243" s="88">
        <f t="shared" si="27"/>
        <v>0</v>
      </c>
      <c r="N243" s="88">
        <f t="shared" si="27"/>
        <v>0</v>
      </c>
      <c r="O243" s="88">
        <f t="shared" si="27"/>
        <v>0</v>
      </c>
      <c r="P243" s="88">
        <f t="shared" si="27"/>
        <v>0</v>
      </c>
      <c r="Q243" s="88">
        <f t="shared" si="27"/>
        <v>0</v>
      </c>
      <c r="R243" s="81">
        <f t="shared" si="22"/>
        <v>0</v>
      </c>
    </row>
    <row r="244" spans="1:18" x14ac:dyDescent="0.25">
      <c r="A244" s="74"/>
      <c r="B244" s="74"/>
      <c r="C244" s="53" t="s">
        <v>33</v>
      </c>
      <c r="D244" s="43"/>
      <c r="E244" s="43"/>
      <c r="F244" s="89">
        <f>F232-F243</f>
        <v>0</v>
      </c>
      <c r="G244" s="89">
        <f t="shared" ref="G244:Q244" si="28">G232-G243</f>
        <v>0</v>
      </c>
      <c r="H244" s="89">
        <f t="shared" si="28"/>
        <v>0</v>
      </c>
      <c r="I244" s="89">
        <f t="shared" si="28"/>
        <v>0</v>
      </c>
      <c r="J244" s="89">
        <f t="shared" si="28"/>
        <v>0</v>
      </c>
      <c r="K244" s="89">
        <f t="shared" si="28"/>
        <v>0</v>
      </c>
      <c r="L244" s="89">
        <f t="shared" si="28"/>
        <v>0</v>
      </c>
      <c r="M244" s="89">
        <f t="shared" si="28"/>
        <v>0</v>
      </c>
      <c r="N244" s="89">
        <f t="shared" si="28"/>
        <v>0</v>
      </c>
      <c r="O244" s="89">
        <f t="shared" si="28"/>
        <v>0</v>
      </c>
      <c r="P244" s="89">
        <f t="shared" si="28"/>
        <v>0</v>
      </c>
      <c r="Q244" s="89">
        <f t="shared" si="28"/>
        <v>0</v>
      </c>
      <c r="R244" s="81">
        <f t="shared" si="22"/>
        <v>0</v>
      </c>
    </row>
    <row r="245" spans="1:18" ht="31.5" x14ac:dyDescent="0.25">
      <c r="A245" s="74"/>
      <c r="B245" s="74"/>
      <c r="C245" s="51" t="s">
        <v>253</v>
      </c>
      <c r="D245" s="43" t="s">
        <v>503</v>
      </c>
      <c r="E245" s="43" t="s">
        <v>504</v>
      </c>
      <c r="F245" s="82"/>
      <c r="G245" s="82"/>
      <c r="H245" s="82"/>
      <c r="I245" s="82"/>
      <c r="J245" s="82"/>
      <c r="K245" s="82"/>
      <c r="L245" s="82"/>
      <c r="M245" s="82"/>
      <c r="N245" s="82"/>
      <c r="O245" s="82"/>
      <c r="P245" s="82"/>
      <c r="Q245" s="82"/>
      <c r="R245" s="81">
        <f t="shared" si="22"/>
        <v>0</v>
      </c>
    </row>
    <row r="246" spans="1:18" x14ac:dyDescent="0.25">
      <c r="A246" s="74"/>
      <c r="B246" s="74"/>
      <c r="C246" s="52" t="s">
        <v>344</v>
      </c>
      <c r="D246" s="43"/>
      <c r="E246" s="43"/>
      <c r="F246" s="52">
        <f>F245</f>
        <v>0</v>
      </c>
      <c r="G246" s="52">
        <f t="shared" ref="G246:Q246" si="29">G245</f>
        <v>0</v>
      </c>
      <c r="H246" s="52">
        <f t="shared" si="29"/>
        <v>0</v>
      </c>
      <c r="I246" s="52">
        <f t="shared" si="29"/>
        <v>0</v>
      </c>
      <c r="J246" s="52">
        <f t="shared" si="29"/>
        <v>0</v>
      </c>
      <c r="K246" s="52">
        <f t="shared" si="29"/>
        <v>0</v>
      </c>
      <c r="L246" s="52">
        <f t="shared" si="29"/>
        <v>0</v>
      </c>
      <c r="M246" s="52">
        <f t="shared" si="29"/>
        <v>0</v>
      </c>
      <c r="N246" s="52">
        <f t="shared" si="29"/>
        <v>0</v>
      </c>
      <c r="O246" s="52">
        <f t="shared" si="29"/>
        <v>0</v>
      </c>
      <c r="P246" s="52">
        <f t="shared" si="29"/>
        <v>0</v>
      </c>
      <c r="Q246" s="52">
        <f t="shared" si="29"/>
        <v>0</v>
      </c>
      <c r="R246" s="44">
        <f t="shared" si="22"/>
        <v>0</v>
      </c>
    </row>
    <row r="247" spans="1:18" x14ac:dyDescent="0.25">
      <c r="A247" s="74"/>
      <c r="B247" s="77"/>
      <c r="C247" s="56" t="s">
        <v>345</v>
      </c>
      <c r="D247" s="43"/>
      <c r="E247" s="43"/>
      <c r="F247" s="56">
        <f t="shared" ref="F247:Q247" si="30">F244-F246</f>
        <v>0</v>
      </c>
      <c r="G247" s="56">
        <f t="shared" si="30"/>
        <v>0</v>
      </c>
      <c r="H247" s="56">
        <f t="shared" si="30"/>
        <v>0</v>
      </c>
      <c r="I247" s="56">
        <f t="shared" si="30"/>
        <v>0</v>
      </c>
      <c r="J247" s="56">
        <f t="shared" si="30"/>
        <v>0</v>
      </c>
      <c r="K247" s="56">
        <f t="shared" si="30"/>
        <v>0</v>
      </c>
      <c r="L247" s="56">
        <f t="shared" si="30"/>
        <v>0</v>
      </c>
      <c r="M247" s="56">
        <f t="shared" si="30"/>
        <v>0</v>
      </c>
      <c r="N247" s="56">
        <f t="shared" si="30"/>
        <v>0</v>
      </c>
      <c r="O247" s="56">
        <f t="shared" si="30"/>
        <v>0</v>
      </c>
      <c r="P247" s="56">
        <f t="shared" si="30"/>
        <v>0</v>
      </c>
      <c r="Q247" s="56">
        <f t="shared" si="30"/>
        <v>0</v>
      </c>
      <c r="R247" s="44">
        <f t="shared" si="22"/>
        <v>0</v>
      </c>
    </row>
    <row r="248" spans="1:18" x14ac:dyDescent="0.25">
      <c r="A248" s="46"/>
      <c r="B248" s="46"/>
      <c r="C248" s="57" t="s">
        <v>505</v>
      </c>
      <c r="D248" s="43"/>
      <c r="E248" s="43"/>
      <c r="F248" s="58">
        <f t="shared" ref="F248:Q248" si="31">F156+F227+F247</f>
        <v>-9197.75</v>
      </c>
      <c r="G248" s="58">
        <f t="shared" si="31"/>
        <v>1594.8624999999993</v>
      </c>
      <c r="H248" s="58">
        <f t="shared" si="31"/>
        <v>-8228.3499999999985</v>
      </c>
      <c r="I248" s="58">
        <f t="shared" si="31"/>
        <v>146.5</v>
      </c>
      <c r="J248" s="58">
        <f t="shared" si="31"/>
        <v>-1649.125</v>
      </c>
      <c r="K248" s="58">
        <f t="shared" si="31"/>
        <v>-6246.75</v>
      </c>
      <c r="L248" s="58">
        <f t="shared" si="31"/>
        <v>-6397.25</v>
      </c>
      <c r="M248" s="58">
        <f t="shared" si="31"/>
        <v>-1490.75</v>
      </c>
      <c r="N248" s="58">
        <f t="shared" si="31"/>
        <v>-10825</v>
      </c>
      <c r="O248" s="58">
        <f t="shared" si="31"/>
        <v>-5760.75</v>
      </c>
      <c r="P248" s="58">
        <f t="shared" si="31"/>
        <v>-4288.875</v>
      </c>
      <c r="Q248" s="58">
        <f t="shared" si="31"/>
        <v>-7662.875</v>
      </c>
      <c r="R248" s="44">
        <f t="shared" si="22"/>
        <v>-60006.112500000003</v>
      </c>
    </row>
  </sheetData>
  <mergeCells count="37">
    <mergeCell ref="B228:B247"/>
    <mergeCell ref="C228:C231"/>
    <mergeCell ref="C234:C238"/>
    <mergeCell ref="C239:C242"/>
    <mergeCell ref="B158:B227"/>
    <mergeCell ref="C158:C166"/>
    <mergeCell ref="C168:C174"/>
    <mergeCell ref="C175:C182"/>
    <mergeCell ref="C183:C189"/>
    <mergeCell ref="C194:C195"/>
    <mergeCell ref="C197:C202"/>
    <mergeCell ref="C203:C204"/>
    <mergeCell ref="C206:C209"/>
    <mergeCell ref="C210:C211"/>
    <mergeCell ref="C213:C222"/>
    <mergeCell ref="C224:C225"/>
    <mergeCell ref="C121:C129"/>
    <mergeCell ref="C130:C131"/>
    <mergeCell ref="C132:C144"/>
    <mergeCell ref="C145:C150"/>
    <mergeCell ref="C152:C153"/>
    <mergeCell ref="A2:A247"/>
    <mergeCell ref="B2:B156"/>
    <mergeCell ref="C2:C3"/>
    <mergeCell ref="C5:C6"/>
    <mergeCell ref="C7:C8"/>
    <mergeCell ref="C11:C12"/>
    <mergeCell ref="C13:C40"/>
    <mergeCell ref="C41:C44"/>
    <mergeCell ref="C46:C49"/>
    <mergeCell ref="C53:C56"/>
    <mergeCell ref="C58:C59"/>
    <mergeCell ref="C60:C65"/>
    <mergeCell ref="C66:C107"/>
    <mergeCell ref="C108:C112"/>
    <mergeCell ref="C114:C118"/>
    <mergeCell ref="C119:C120"/>
  </mergeCells>
  <pageMargins left="0.7" right="0.7" top="0.75" bottom="0.75" header="0.3" footer="0.3"/>
  <pageSetup paperSize="5" scale="5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showGridLines="0" workbookViewId="0"/>
  </sheetViews>
  <sheetFormatPr defaultRowHeight="15" x14ac:dyDescent="0.25"/>
  <cols>
    <col min="1" max="1" width="2.7109375" customWidth="1"/>
    <col min="2" max="2" width="34.140625" customWidth="1"/>
    <col min="3" max="9" width="9.42578125" customWidth="1"/>
  </cols>
  <sheetData>
    <row r="1" spans="1:2" x14ac:dyDescent="0.25">
      <c r="A1" s="39"/>
      <c r="B1" s="40" t="s">
        <v>532</v>
      </c>
    </row>
    <row r="2" spans="1:2" x14ac:dyDescent="0.25">
      <c r="A2" s="41"/>
      <c r="B2" s="42" t="s">
        <v>533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Actuals by Month</vt:lpstr>
      <vt:lpstr>Actuals PY</vt:lpstr>
      <vt:lpstr>Budget by Month</vt:lpstr>
      <vt:lpstr>Comparative Analysis</vt:lpstr>
      <vt:lpstr>Budget Input</vt:lpstr>
      <vt:lpstr>Next Year's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2023-11-09T15:25:01Z</dcterms:created>
  <dcterms:modified xsi:type="dcterms:W3CDTF">2025-01-24T15:34:36Z</dcterms:modified>
</cp:coreProperties>
</file>