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782CAF0E-3D39-4474-96E4-B85A8B586A4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ctuals by Month" sheetId="1" r:id="rId1"/>
    <sheet name="Actuals PY" sheetId="2" r:id="rId2"/>
    <sheet name="Budget by Month" sheetId="4" r:id="rId3"/>
    <sheet name="Budget Inpu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6" i="3" l="1"/>
  <c r="R87" i="3"/>
  <c r="Q123" i="3"/>
  <c r="P123" i="3"/>
  <c r="O123" i="3"/>
  <c r="N123" i="3"/>
  <c r="M123" i="3"/>
  <c r="M161" i="3" s="1"/>
  <c r="L123" i="3"/>
  <c r="K123" i="3"/>
  <c r="I123" i="3"/>
  <c r="H123" i="3"/>
  <c r="G123" i="3"/>
  <c r="F123" i="3"/>
  <c r="Q124" i="3"/>
  <c r="P124" i="3"/>
  <c r="O124" i="3"/>
  <c r="N124" i="3"/>
  <c r="M124" i="3"/>
  <c r="L124" i="3"/>
  <c r="K124" i="3"/>
  <c r="I124" i="3"/>
  <c r="H124" i="3"/>
  <c r="H161" i="3" s="1"/>
  <c r="G124" i="3"/>
  <c r="F124" i="3"/>
  <c r="F161" i="3"/>
  <c r="Q161" i="3"/>
  <c r="P161" i="3"/>
  <c r="O161" i="3"/>
  <c r="N161" i="3"/>
  <c r="L161" i="3"/>
  <c r="L162" i="3" s="1"/>
  <c r="K161" i="3"/>
  <c r="I161" i="3"/>
  <c r="R237" i="3"/>
  <c r="R232" i="3"/>
  <c r="Q239" i="3"/>
  <c r="Q240" i="3" s="1"/>
  <c r="P239" i="3"/>
  <c r="P240" i="3" s="1"/>
  <c r="O239" i="3"/>
  <c r="O240" i="3" s="1"/>
  <c r="N239" i="3"/>
  <c r="N240" i="3" s="1"/>
  <c r="M239" i="3"/>
  <c r="M240" i="3" s="1"/>
  <c r="L239" i="3"/>
  <c r="L240" i="3" s="1"/>
  <c r="K239" i="3"/>
  <c r="K240" i="3" s="1"/>
  <c r="J239" i="3"/>
  <c r="I239" i="3"/>
  <c r="I240" i="3" s="1"/>
  <c r="H239" i="3"/>
  <c r="H240" i="3" s="1"/>
  <c r="G239" i="3"/>
  <c r="G240" i="3" s="1"/>
  <c r="F239" i="3"/>
  <c r="R235" i="3"/>
  <c r="R231" i="3"/>
  <c r="R229" i="3"/>
  <c r="R227" i="3"/>
  <c r="R226" i="3"/>
  <c r="R215" i="3"/>
  <c r="R214" i="3"/>
  <c r="Q197" i="3"/>
  <c r="P197" i="3"/>
  <c r="O197" i="3"/>
  <c r="N197" i="3"/>
  <c r="M197" i="3"/>
  <c r="L197" i="3"/>
  <c r="K197" i="3"/>
  <c r="I197" i="3"/>
  <c r="H197" i="3"/>
  <c r="G197" i="3"/>
  <c r="Q173" i="3"/>
  <c r="P173" i="3"/>
  <c r="O173" i="3"/>
  <c r="N173" i="3"/>
  <c r="M173" i="3"/>
  <c r="L173" i="3"/>
  <c r="K173" i="3"/>
  <c r="J173" i="3"/>
  <c r="J197" i="3" s="1"/>
  <c r="I173" i="3"/>
  <c r="H173" i="3"/>
  <c r="G173" i="3"/>
  <c r="F173" i="3"/>
  <c r="Q196" i="3"/>
  <c r="P196" i="3"/>
  <c r="O196" i="3"/>
  <c r="N196" i="3"/>
  <c r="M196" i="3"/>
  <c r="L196" i="3"/>
  <c r="K196" i="3"/>
  <c r="J196" i="3"/>
  <c r="I196" i="3"/>
  <c r="H196" i="3"/>
  <c r="G196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R171" i="3"/>
  <c r="R170" i="3"/>
  <c r="R179" i="3" s="1"/>
  <c r="R169" i="3"/>
  <c r="R168" i="3"/>
  <c r="R166" i="3"/>
  <c r="R165" i="3"/>
  <c r="R122" i="3"/>
  <c r="R157" i="3"/>
  <c r="R156" i="3"/>
  <c r="R138" i="3"/>
  <c r="R129" i="3"/>
  <c r="R114" i="3"/>
  <c r="R110" i="3"/>
  <c r="R107" i="3"/>
  <c r="R106" i="3"/>
  <c r="R105" i="3"/>
  <c r="R104" i="3"/>
  <c r="R102" i="3"/>
  <c r="R91" i="3"/>
  <c r="R89" i="3"/>
  <c r="R84" i="3"/>
  <c r="R83" i="3"/>
  <c r="R82" i="3"/>
  <c r="R78" i="3"/>
  <c r="R76" i="3"/>
  <c r="R74" i="3"/>
  <c r="R66" i="3"/>
  <c r="R65" i="3"/>
  <c r="R63" i="3"/>
  <c r="R61" i="3"/>
  <c r="R32" i="3"/>
  <c r="R27" i="3"/>
  <c r="Q57" i="3"/>
  <c r="P57" i="3"/>
  <c r="O57" i="3"/>
  <c r="N57" i="3"/>
  <c r="M57" i="3"/>
  <c r="L57" i="3"/>
  <c r="K57" i="3"/>
  <c r="J57" i="3"/>
  <c r="I57" i="3"/>
  <c r="H57" i="3"/>
  <c r="G57" i="3"/>
  <c r="F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1" i="3"/>
  <c r="R30" i="3"/>
  <c r="R29" i="3"/>
  <c r="R28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J123" i="3" l="1"/>
  <c r="J161" i="3" s="1"/>
  <c r="J162" i="3" s="1"/>
  <c r="J261" i="3" s="1"/>
  <c r="J240" i="3"/>
  <c r="R173" i="3"/>
  <c r="J124" i="3"/>
  <c r="R123" i="3"/>
  <c r="R124" i="3"/>
  <c r="R180" i="3"/>
  <c r="R196" i="3"/>
  <c r="R197" i="3" s="1"/>
  <c r="F196" i="3"/>
  <c r="F197" i="3" s="1"/>
  <c r="L261" i="3"/>
  <c r="F240" i="3"/>
  <c r="M162" i="3"/>
  <c r="M261" i="3" s="1"/>
  <c r="N162" i="3"/>
  <c r="N261" i="3" s="1"/>
  <c r="G161" i="3"/>
  <c r="G162" i="3" s="1"/>
  <c r="G261" i="3" s="1"/>
  <c r="P162" i="3"/>
  <c r="P261" i="3" s="1"/>
  <c r="K162" i="3"/>
  <c r="K261" i="3" s="1"/>
  <c r="O162" i="3"/>
  <c r="O261" i="3" s="1"/>
  <c r="H162" i="3"/>
  <c r="H261" i="3" s="1"/>
  <c r="I162" i="3"/>
  <c r="I261" i="3" s="1"/>
  <c r="Q162" i="3"/>
  <c r="Q261" i="3" s="1"/>
  <c r="F162" i="3"/>
  <c r="R161" i="3"/>
  <c r="R239" i="3"/>
  <c r="R240" i="3" s="1"/>
  <c r="R57" i="3"/>
  <c r="F261" i="3" l="1"/>
  <c r="R162" i="3"/>
  <c r="R261" i="3" s="1"/>
</calcChain>
</file>

<file path=xl/sharedStrings.xml><?xml version="1.0" encoding="utf-8"?>
<sst xmlns="http://schemas.openxmlformats.org/spreadsheetml/2006/main" count="1861" uniqueCount="571">
  <si>
    <t>Cat Desc (Entity)</t>
  </si>
  <si>
    <t>Outlet Code</t>
  </si>
  <si>
    <t>Natural Account</t>
  </si>
  <si>
    <t>GL Account</t>
  </si>
  <si>
    <t>GL Account Desc</t>
  </si>
  <si>
    <t>APR25-26</t>
  </si>
  <si>
    <t>MAY25-26</t>
  </si>
  <si>
    <t>JUN25-26</t>
  </si>
  <si>
    <t>JUL25-26</t>
  </si>
  <si>
    <t>AUG25-26</t>
  </si>
  <si>
    <t>SEP25-26</t>
  </si>
  <si>
    <t>OCT25-26</t>
  </si>
  <si>
    <t>NOV25-26</t>
  </si>
  <si>
    <t>DEC25-26</t>
  </si>
  <si>
    <t>JAN25-26</t>
  </si>
  <si>
    <t>Total</t>
  </si>
  <si>
    <t>MESS-HALIFAX-JUNIOR RANKS-FLEET CLUB</t>
  </si>
  <si>
    <t>0000</t>
  </si>
  <si>
    <t>SALES - CONSUMER</t>
  </si>
  <si>
    <t>1094-0000-3010-000-00191</t>
  </si>
  <si>
    <t>MESS-HALIFAX-JUNIOR RANKS-FLEET CLUB~DEF~SALES - CONSUMER~DEF~BEER</t>
  </si>
  <si>
    <t>1094-0000-3010-000-00192</t>
  </si>
  <si>
    <t>MESS-HALIFAX-JUNIOR RANKS-FLEET CLUB~DEF~SALES - CONSUMER~DEF~WINE AND COOLERS</t>
  </si>
  <si>
    <t>SALES</t>
  </si>
  <si>
    <t>COGS - PURCHASES</t>
  </si>
  <si>
    <t>1094-0000-4010-000-00011</t>
  </si>
  <si>
    <t>MESS-HALIFAX-JUNIOR RANKS-FLEET CLUB~DEF~COGS - PURCHASES~DEF~SOFT DRINKS</t>
  </si>
  <si>
    <t>1094-0000-4010-000-00012</t>
  </si>
  <si>
    <t>MESS-HALIFAX-JUNIOR RANKS-FLEET CLUB~DEF~COGS - PURCHASES~DEF~SNACKS/CANDY</t>
  </si>
  <si>
    <t>COGS - INVENTORY ADJUSTMENT</t>
  </si>
  <si>
    <t>1094-0000-4030-000-00060</t>
  </si>
  <si>
    <t>MESS-HALIFAX-JUNIOR RANKS-FLEET CLUB~DEF~COGS - INVENTORY ADJUSTMENT~DEF~JEWELLERY/ACC/GIFTWARE</t>
  </si>
  <si>
    <t>1094-0000-4030-000-00502</t>
  </si>
  <si>
    <t>MESS-HALIFAX-JUNIOR RANKS-FLEET CLUB~DEF~COGS - INVENTORY ADJUSTMENT~DEF~SNACK BAR</t>
  </si>
  <si>
    <t>COGS</t>
  </si>
  <si>
    <t>GROSS PROFIT</t>
  </si>
  <si>
    <t>CONCESSION REV</t>
  </si>
  <si>
    <t>1094-0000-5100-200-00000</t>
  </si>
  <si>
    <t>MESS-HALIFAX-JUNIOR RANKS-FLEET CLUB~DEF~CONCESSIONS REV~ATM~DEF</t>
  </si>
  <si>
    <t>1094-0000-5100-222-00000</t>
  </si>
  <si>
    <t>MESS-HALIFAX-JUNIOR RANKS-FLEET CLUB~DEF~CONCESSIONS REV~VENDING~DEF</t>
  </si>
  <si>
    <t>ENTERTAINMENT REV</t>
  </si>
  <si>
    <t>1094-0000-5200-000-00000</t>
  </si>
  <si>
    <t>MESS-HALIFAX-JUNIOR RANKS-FLEET CLUB~DEF~FUNCTION REV - ENTERTAINMENT~DEF~DEF</t>
  </si>
  <si>
    <t>1094-0000-5200-000-02028</t>
  </si>
  <si>
    <t>MESS-HALIFAX-JUNIOR RANKS-FLEET CLUB~DEF~FUNCTION REV - ENTERTAINMENT~DEF~ASSESSMENT</t>
  </si>
  <si>
    <t>1094-0000-5200-000-02037</t>
  </si>
  <si>
    <t>MESS-HALIFAX-JUNIOR RANKS-FLEET CLUB~DEF~FUNCTION REV - ENTERTAINMENT~DEF~BBQ</t>
  </si>
  <si>
    <t>1094-0000-5200-000-02072</t>
  </si>
  <si>
    <t>MESS-HALIFAX-JUNIOR RANKS-FLEET CLUB~DEF~FUNCTION REV - ENTERTAINMENT~DEF~FAMILY WELLNESS PROGRAM</t>
  </si>
  <si>
    <t>1094-0000-5200-000-02084</t>
  </si>
  <si>
    <t>MESS-HALIFAX-JUNIOR RANKS-FLEET CLUB~DEF~FUNCTION REV - ENTERTAINMENT~DEF~GENERAL</t>
  </si>
  <si>
    <t>1094-0000-5200-000-02089</t>
  </si>
  <si>
    <t>MESS-HALIFAX-JUNIOR RANKS-FLEET CLUB~DEF~FUNCTION REV - ENTERTAINMENT~DEF~HALLOWEEN</t>
  </si>
  <si>
    <t>1094-0000-5200-000-02093</t>
  </si>
  <si>
    <t>MESS-HALIFAX-JUNIOR RANKS-FLEET CLUB~DEF~FUNCTION REV - ENTERTAINMENT~DEF~HOCKEY TICKETS</t>
  </si>
  <si>
    <t>1094-0000-5200-000-02104</t>
  </si>
  <si>
    <t>MESS-HALIFAX-JUNIOR RANKS-FLEET CLUB~DEF~FUNCTION REV - ENTERTAINMENT~DEF~LUNCHEON</t>
  </si>
  <si>
    <t>1094-0000-5200-000-02111</t>
  </si>
  <si>
    <t>MESS-HALIFAX-JUNIOR RANKS-FLEET CLUB~DEF~FUNCTION REV - ENTERTAINMENT~DEF~MESS DINNER</t>
  </si>
  <si>
    <t>1094-0000-5200-000-02118</t>
  </si>
  <si>
    <t>MESS-HALIFAX-JUNIOR RANKS-FLEET CLUB~DEF~FUNCTION REV - ENTERTAINMENT~DEF~NEW YEAR LEVEE</t>
  </si>
  <si>
    <t>1094-0000-5200-000-02178</t>
  </si>
  <si>
    <t>MESS-HALIFAX-JUNIOR RANKS-FLEET CLUB~DEF~FUNCTION REV - ENTERTAINMENT~DEF~WINE TASTING</t>
  </si>
  <si>
    <t>1094-0000-5201-000-02001</t>
  </si>
  <si>
    <t>MESS-HALIFAX-JUNIOR RANKS-FLEET CLUB~DEF~FUNCTION REV - OFFICIAL~DEF~SPORTS DUES</t>
  </si>
  <si>
    <t>1094-0000-5202-000-00000</t>
  </si>
  <si>
    <t>MESS-HALIFAX-JUNIOR RANKS-FLEET CLUB~DEF~FUNCTION REV - PRIVATE~DEF~DEF</t>
  </si>
  <si>
    <t>1094-0000-5202-000-02051</t>
  </si>
  <si>
    <t>MESS-HALIFAX-JUNIOR RANKS-FLEET CLUB~DEF~FUNCTION REV - PRIVATE~DEF~CHRISTMAS PARTY</t>
  </si>
  <si>
    <t>1094-0000-5202-000-02084</t>
  </si>
  <si>
    <t>MESS-HALIFAX-JUNIOR RANKS-FLEET CLUB~DEF~FUNCTION REV - PRIVATE~DEF~GENERAL</t>
  </si>
  <si>
    <t>1094-0000-5202-204-02084</t>
  </si>
  <si>
    <t>MESS-HALIFAX-JUNIOR RANKS-FLEET CLUB~DEF~FUNCTION REV - PRIVATE~BAR~GENERAL</t>
  </si>
  <si>
    <t>1094-0000-5202-215-02081</t>
  </si>
  <si>
    <t>MESS-HALIFAX-JUNIOR RANKS-FLEET CLUB~DEF~FUNCTION REV - PRIVATE~OTHER~FUNDRAISING</t>
  </si>
  <si>
    <t>1094-0000-5202-215-02084</t>
  </si>
  <si>
    <t>MESS-HALIFAX-JUNIOR RANKS-FLEET CLUB~DEF~FUNCTION REV - PRIVATE~OTHER~GENERAL</t>
  </si>
  <si>
    <t>1094-0000-5202-302-02081</t>
  </si>
  <si>
    <t>MESS-HALIFAX-JUNIOR RANKS-FLEET CLUB~DEF~FUNCTION REV - PRIVATE~ADMINISTRATIVE~FUNDRAISING</t>
  </si>
  <si>
    <t>1094-0000-5202-302-02084</t>
  </si>
  <si>
    <t>MESS-HALIFAX-JUNIOR RANKS-FLEET CLUB~DEF~FUNCTION REV - PRIVATE~ADMINISTRATIVE~GENERAL</t>
  </si>
  <si>
    <t>1094-0000-5202-382-02084</t>
  </si>
  <si>
    <t>MESS-HALIFAX-JUNIOR RANKS-FLEET CLUB~DEF~FUNCTION REV - PRIVATE~FACILITY~GENERAL</t>
  </si>
  <si>
    <t>1094-0000-5202-395-00000</t>
  </si>
  <si>
    <t>MESS-HALIFAX-JUNIOR RANKS-FLEET CLUB~DEF~FUNCTION REV - PRIVATE~GLASSES~DEF</t>
  </si>
  <si>
    <t>1094-0000-5202-539-02081</t>
  </si>
  <si>
    <t>MESS-HALIFAX-JUNIOR RANKS-FLEET CLUB~DEF~FUNCTION REV - PRIVATE~WAGES~FUNDRAISING</t>
  </si>
  <si>
    <t>1094-0000-5202-539-02084</t>
  </si>
  <si>
    <t>MESS-HALIFAX-JUNIOR RANKS-FLEET CLUB~DEF~FUNCTION REV - PRIVATE~WAGES~GENERAL</t>
  </si>
  <si>
    <t>1094-0000-5204-000-00000</t>
  </si>
  <si>
    <t>MESS-HALIFAX-JUNIOR RANKS-FLEET CLUB~DEF~FUNCTION REV - SPORTS~DEF~DEF</t>
  </si>
  <si>
    <t>1094-0000-5204-000-02001</t>
  </si>
  <si>
    <t>MESS-HALIFAX-JUNIOR RANKS-FLEET CLUB~DEF~FUNCTION REV - SPORTS~DEF~SPORTS DUES</t>
  </si>
  <si>
    <t>1094-0000-5204-000-02028</t>
  </si>
  <si>
    <t>MESS-HALIFAX-JUNIOR RANKS-FLEET CLUB~DEF~FUNCTION REV - SPORTS~DEF~ASSESSMENT</t>
  </si>
  <si>
    <t>1094-0000-5204-000-02084</t>
  </si>
  <si>
    <t>MESS-HALIFAX-JUNIOR RANKS-FLEET CLUB~DEF~FUNCTION REV - SPORTS~DEF~GENERAL</t>
  </si>
  <si>
    <t>FEES REV</t>
  </si>
  <si>
    <t>1094-0000-5304-302-00000</t>
  </si>
  <si>
    <t>MESS-HALIFAX-JUNIOR RANKS-FLEET CLUB~DEF~FEES REV - OTHER~ADMINISTRATIVE~DEF</t>
  </si>
  <si>
    <t>1094-0000-5305-000-00000</t>
  </si>
  <si>
    <t>MESS-HALIFAX-JUNIOR RANKS-FLEET CLUB~DEF~FEES REV - COMMISSION~DEF~DEF</t>
  </si>
  <si>
    <t>1094-0000-5305-392-00000</t>
  </si>
  <si>
    <t>MESS-HALIFAX-JUNIOR RANKS-FLEET CLUB~DEF~FEES REV - COMMISSION~GAME/MACHINE~DEF</t>
  </si>
  <si>
    <t>1094-0000-5306-342-00000</t>
  </si>
  <si>
    <t>MESS-HALIFAX-JUNIOR RANKS-FLEET CLUB~DEF~FEES REV - REBATE~CORP CARD REBATE~DEF</t>
  </si>
  <si>
    <t>MEMBERSHIPS</t>
  </si>
  <si>
    <t>1094-0000-5400-000-00000</t>
  </si>
  <si>
    <t>MESS-HALIFAX-JUNIOR RANKS-FLEET CLUB~DEF~MEMBERSHIPS~DEF~DEF</t>
  </si>
  <si>
    <t>INTEREST/INVESTMENTS REV</t>
  </si>
  <si>
    <t>1094-0000-5600-000-00000</t>
  </si>
  <si>
    <t>MESS-HALIFAX-JUNIOR RANKS-FLEET CLUB~DEF~INTEREST REV - CBA~DEF~DEF</t>
  </si>
  <si>
    <t>1094-0000-5600-587-00000</t>
  </si>
  <si>
    <t>MESS-HALIFAX-JUNIOR RANKS-FLEET CLUB~DEF~INTEREST REV - CBA~INTEREST OPTION A~DEF</t>
  </si>
  <si>
    <t>1094-0000-5600-588-00000</t>
  </si>
  <si>
    <t>MESS-HALIFAX-JUNIOR RANKS-FLEET CLUB~DEF~INTEREST REV - CBA~INTEREST OPTION B~DEF</t>
  </si>
  <si>
    <t>1094-0000-5600-589-00000</t>
  </si>
  <si>
    <t>MESS-HALIFAX-JUNIOR RANKS-FLEET CLUB~DEF~INTEREST REV - CBA~INTEREST OPTION C~DEF</t>
  </si>
  <si>
    <t>PUBLIC WAGES REV</t>
  </si>
  <si>
    <t>1094-0000-5804-000-04900</t>
  </si>
  <si>
    <t>MESS-HALIFAX-JUNIOR RANKS-FLEET CLUB~DEF~COVID19 WAGE SUBSIDY~DEF~COVID CONTINUED COST</t>
  </si>
  <si>
    <t>RENTAL REV</t>
  </si>
  <si>
    <t>1094-0000-5925-377-00000</t>
  </si>
  <si>
    <t>MESS-HALIFAX-JUNIOR RANKS-FLEET CLUB~DEF~RENTALS REV~EQUIPMENT~DEF</t>
  </si>
  <si>
    <t>S&amp;D REV</t>
  </si>
  <si>
    <t>1094-0000-6000-000-00000</t>
  </si>
  <si>
    <t>MESS-HALIFAX-JUNIOR RANKS-FLEET CLUB~DEF~DONATIONS REV~DEF~DEF</t>
  </si>
  <si>
    <t>MISC REV</t>
  </si>
  <si>
    <t>1094-0000-5999-000-00000</t>
  </si>
  <si>
    <t>MESS-HALIFAX-JUNIOR RANKS-FLEET CLUB~DEF~REVENUE CONTRA~DEF~DEF</t>
  </si>
  <si>
    <t>1094-0000-6500-000-00000</t>
  </si>
  <si>
    <t>MESS-HALIFAX-JUNIOR RANKS-FLEET CLUB~DEF~OTHER REV~DEF~DEF</t>
  </si>
  <si>
    <t>1094-0000-6500-512-00000</t>
  </si>
  <si>
    <t>MESS-HALIFAX-JUNIOR RANKS-FLEET CLUB~DEF~OTHER REV~STALEDATED~DEF</t>
  </si>
  <si>
    <t>1094-0000-6501-000-00000</t>
  </si>
  <si>
    <t>MESS-HALIFAX-JUNIOR RANKS-FLEET CLUB~DEF~MISCELLANEOUS REV~DEF~DEF</t>
  </si>
  <si>
    <t>OTHER REVENUE</t>
  </si>
  <si>
    <t>ADVERTISING/PROMOTIONS EXP</t>
  </si>
  <si>
    <t>1094-0000-7050-000-00000</t>
  </si>
  <si>
    <t>MESS-HALIFAX-JUNIOR RANKS-FLEET CLUB~DEF~MARKETING / ADVERTISING EXP~DEF~DEF</t>
  </si>
  <si>
    <t>1094-0000-7050-215-00000</t>
  </si>
  <si>
    <t>MESS-HALIFAX-JUNIOR RANKS-FLEET CLUB~DEF~MARKETING / ADVERTISING EXP~OTHER~DEF</t>
  </si>
  <si>
    <t>DEPRECIATION</t>
  </si>
  <si>
    <t>1094-0000-7150-000-00000</t>
  </si>
  <si>
    <t>MESS-HALIFAX-JUNIOR RANKS-FLEET CLUB~DEF~DEPRECIATION~DEF~DEF</t>
  </si>
  <si>
    <t>1094-0000-7150-355-00000</t>
  </si>
  <si>
    <t>MESS-HALIFAX-JUNIOR RANKS-FLEET CLUB~DEF~DEPRECIATION~CLASS 3 COMPUTERS~DEF</t>
  </si>
  <si>
    <t>1094-0000-7150-359-00000</t>
  </si>
  <si>
    <t>MESS-HALIFAX-JUNIOR RANKS-FLEET CLUB~DEF~DEPRECIATION~CLASS 15 LEASEHOLD IMPROVEMENTS~DEF</t>
  </si>
  <si>
    <t>1094-0000-7150-360-00000</t>
  </si>
  <si>
    <t>MESS-HALIFAX-JUNIOR RANKS-FLEET CLUB~DEF~DEPRECIATION~CLASS 2 OTHER ASSETS~DEF</t>
  </si>
  <si>
    <t>1094-0000-7150-363-00000</t>
  </si>
  <si>
    <t>MESS-HALIFAX-JUNIOR RANKS-FLEET CLUB~DEF~DEPRECIATION~CLASS 4 POS~DEF</t>
  </si>
  <si>
    <t>1094-0000-7150-364-00000</t>
  </si>
  <si>
    <t>MESS-HALIFAX-JUNIOR RANKS-FLEET CLUB~DEF~DEPRECIATION~CLASS 14 FACILITIES~DEF</t>
  </si>
  <si>
    <t>ENTERTAINMENT EXP</t>
  </si>
  <si>
    <t>1094-0000-7200-000-00000</t>
  </si>
  <si>
    <t>MESS-HALIFAX-JUNIOR RANKS-FLEET CLUB~DEF~FUNCTION EXP - ENTERTAINMENT~DEF~DEF</t>
  </si>
  <si>
    <t>1094-0000-7200-000-02027</t>
  </si>
  <si>
    <t>MESS-HALIFAX-JUNIOR RANKS-FLEET CLUB~DEF~FUNCTION EXP - ENTERTAINMENT~DEF~ART PROGRAM</t>
  </si>
  <si>
    <t>1094-0000-7200-000-02028</t>
  </si>
  <si>
    <t>MESS-HALIFAX-JUNIOR RANKS-FLEET CLUB~DEF~FUNCTION EXP - ENTERTAINMENT~DEF~ASSESSMENT</t>
  </si>
  <si>
    <t>1094-0000-7200-000-02037</t>
  </si>
  <si>
    <t>MESS-HALIFAX-JUNIOR RANKS-FLEET CLUB~DEF~FUNCTION EXP - ENTERTAINMENT~DEF~BBQ</t>
  </si>
  <si>
    <t>1094-0000-7200-000-02051</t>
  </si>
  <si>
    <t>MESS-HALIFAX-JUNIOR RANKS-FLEET CLUB~DEF~FUNCTION EXP - ENTERTAINMENT~DEF~CHRISTMAS PARTY</t>
  </si>
  <si>
    <t>1094-0000-7200-000-02054</t>
  </si>
  <si>
    <t>MESS-HALIFAX-JUNIOR RANKS-FLEET CLUB~DEF~FUNCTION EXP - ENTERTAINMENT~DEF~COMEDY NIGHT</t>
  </si>
  <si>
    <t>1094-0000-7200-000-02068</t>
  </si>
  <si>
    <t>MESS-HALIFAX-JUNIOR RANKS-FLEET CLUB~DEF~FUNCTION EXP - ENTERTAINMENT~DEF~EQUIPMENT</t>
  </si>
  <si>
    <t>1094-0000-7200-000-02072</t>
  </si>
  <si>
    <t>MESS-HALIFAX-JUNIOR RANKS-FLEET CLUB~DEF~FUNCTION EXP - ENTERTAINMENT~DEF~FAMILY WELLNESS PROGRAM</t>
  </si>
  <si>
    <t>1094-0000-7200-000-02084</t>
  </si>
  <si>
    <t>MESS-HALIFAX-JUNIOR RANKS-FLEET CLUB~DEF~FUNCTION EXP - ENTERTAINMENT~DEF~GENERAL</t>
  </si>
  <si>
    <t>1094-0000-7200-000-02088</t>
  </si>
  <si>
    <t>MESS-HALIFAX-JUNIOR RANKS-FLEET CLUB~DEF~FUNCTION EXP - ENTERTAINMENT~DEF~GREY CUP PARTY</t>
  </si>
  <si>
    <t>1094-0000-7200-000-02089</t>
  </si>
  <si>
    <t>MESS-HALIFAX-JUNIOR RANKS-FLEET CLUB~DEF~FUNCTION EXP - ENTERTAINMENT~DEF~HALLOWEEN</t>
  </si>
  <si>
    <t>1094-0000-7200-000-02094</t>
  </si>
  <si>
    <t>MESS-HALIFAX-JUNIOR RANKS-FLEET CLUB~DEF~FUNCTION EXP - ENTERTAINMENT~DEF~HOMECOMING</t>
  </si>
  <si>
    <t>1094-0000-7200-000-02100</t>
  </si>
  <si>
    <t>MESS-HALIFAX-JUNIOR RANKS-FLEET CLUB~DEF~FUNCTION EXP - ENTERTAINMENT~DEF~KIDS CHRISTMAS PARTY</t>
  </si>
  <si>
    <t>1094-0000-7200-000-02104</t>
  </si>
  <si>
    <t>MESS-HALIFAX-JUNIOR RANKS-FLEET CLUB~DEF~FUNCTION EXP - ENTERTAINMENT~DEF~LUNCHEON</t>
  </si>
  <si>
    <t>1094-0000-7200-000-02118</t>
  </si>
  <si>
    <t>MESS-HALIFAX-JUNIOR RANKS-FLEET CLUB~DEF~FUNCTION EXP - ENTERTAINMENT~DEF~NEW YEAR LEVEE</t>
  </si>
  <si>
    <t>1094-0000-7200-000-02125</t>
  </si>
  <si>
    <t>MESS-HALIFAX-JUNIOR RANKS-FLEET CLUB~DEF~FUNCTION EXP - ENTERTAINMENT~DEF~POOL/SNOOKER</t>
  </si>
  <si>
    <t>1094-0000-7200-000-02128</t>
  </si>
  <si>
    <t>MESS-HALIFAX-JUNIOR RANKS-FLEET CLUB~DEF~FUNCTION EXP - ENTERTAINMENT~DEF~PUB NIGHT</t>
  </si>
  <si>
    <t>1094-0000-7200-000-02130</t>
  </si>
  <si>
    <t>MESS-HALIFAX-JUNIOR RANKS-FLEET CLUB~DEF~FUNCTION EXP - ENTERTAINMENT~DEF~REMEMBRANCE DAY</t>
  </si>
  <si>
    <t>1094-0000-7200-000-02156</t>
  </si>
  <si>
    <t>MESS-HALIFAX-JUNIOR RANKS-FLEET CLUB~DEF~FUNCTION EXP - ENTERTAINMENT~DEF~SUPERBOWL PARTY</t>
  </si>
  <si>
    <t>1094-0000-7200-000-02163</t>
  </si>
  <si>
    <t>MESS-HALIFAX-JUNIOR RANKS-FLEET CLUB~DEF~FUNCTION EXP - ENTERTAINMENT~DEF~TGIF</t>
  </si>
  <si>
    <t>1094-0000-7200-000-02171</t>
  </si>
  <si>
    <t>MESS-HALIFAX-JUNIOR RANKS-FLEET CLUB~DEF~FUNCTION EXP - ENTERTAINMENT~DEF~UNIT PARTY</t>
  </si>
  <si>
    <t>1094-0000-7200-000-02178</t>
  </si>
  <si>
    <t>MESS-HALIFAX-JUNIOR RANKS-FLEET CLUB~DEF~FUNCTION EXP - ENTERTAINMENT~DEF~WINE TASTING</t>
  </si>
  <si>
    <t>1094-0000-7200-000-02187</t>
  </si>
  <si>
    <t>MESS-HALIFAX-JUNIOR RANKS-FLEET CLUB~DEF~FUNCTION EXP - ENTERTAINMENT~DEF~UFC FIGHT NIGHT</t>
  </si>
  <si>
    <t>1094-0000-7200-000-07184</t>
  </si>
  <si>
    <t>MESS-HALIFAX-JUNIOR RANKS-FLEET CLUB~DEF~FUNCTION EXP - ENTERTAINMENT~DEF~MP LOUNGE</t>
  </si>
  <si>
    <t>1094-0000-7200-285-00000</t>
  </si>
  <si>
    <t>MESS-HALIFAX-JUNIOR RANKS-FLEET CLUB~DEF~FUNCTION EXP - ENTERTAINMENT~CABLE~DEF</t>
  </si>
  <si>
    <t>1094-0000-7200-464-00000</t>
  </si>
  <si>
    <t>MESS-HALIFAX-JUNIOR RANKS-FLEET CLUB~DEF~FUNCTION EXP - ENTERTAINMENT~PMC BAR CARD~DEF</t>
  </si>
  <si>
    <t>1094-0000-7200-464-02035</t>
  </si>
  <si>
    <t>MESS-HALIFAX-JUNIOR RANKS-FLEET CLUB~DEF~FUNCTION EXP - ENTERTAINMENT~PMC BAR CARD~BAR CARD</t>
  </si>
  <si>
    <t>1094-0000-7202-000-00000</t>
  </si>
  <si>
    <t>MESS-HALIFAX-JUNIOR RANKS-FLEET CLUB~DEF~FUNCTION EXP - PRIVATE~DEF~DEF</t>
  </si>
  <si>
    <t>1094-0000-7202-000-02013</t>
  </si>
  <si>
    <t>MESS-HALIFAX-JUNIOR RANKS-FLEET CLUB~DEF~FUNCTION EXP - PRIVATE~DEF~ANNIVERSARY</t>
  </si>
  <si>
    <t>1094-0000-7202-000-02051</t>
  </si>
  <si>
    <t>MESS-HALIFAX-JUNIOR RANKS-FLEET CLUB~DEF~FUNCTION EXP - PRIVATE~DEF~CHRISTMAS PARTY</t>
  </si>
  <si>
    <t>1094-0000-7202-000-02084</t>
  </si>
  <si>
    <t>MESS-HALIFAX-JUNIOR RANKS-FLEET CLUB~DEF~FUNCTION EXP - PRIVATE~DEF~GENERAL</t>
  </si>
  <si>
    <t>1094-0000-7202-000-02104</t>
  </si>
  <si>
    <t>MESS-HALIFAX-JUNIOR RANKS-FLEET CLUB~DEF~FUNCTION EXP - PRIVATE~DEF~LUNCHEON</t>
  </si>
  <si>
    <t>1094-0000-7202-000-02111</t>
  </si>
  <si>
    <t>MESS-HALIFAX-JUNIOR RANKS-FLEET CLUB~DEF~FUNCTION EXP - PRIVATE~DEF~MESS DINNER</t>
  </si>
  <si>
    <t>1094-0000-7202-000-02175</t>
  </si>
  <si>
    <t>MESS-HALIFAX-JUNIOR RANKS-FLEET CLUB~DEF~FUNCTION EXP - PRIVATE~DEF~WEDDING</t>
  </si>
  <si>
    <t>1094-0000-7202-000-02178</t>
  </si>
  <si>
    <t>MESS-HALIFAX-JUNIOR RANKS-FLEET CLUB~DEF~FUNCTION EXP - PRIVATE~DEF~WINE TASTING</t>
  </si>
  <si>
    <t>1094-0000-7204-000-00000</t>
  </si>
  <si>
    <t>MESS-HALIFAX-JUNIOR RANKS-FLEET CLUB~DEF~FUNCTION EXP - SPORTS~DEF~DEF</t>
  </si>
  <si>
    <t>1094-0000-7204-000-02068</t>
  </si>
  <si>
    <t>MESS-HALIFAX-JUNIOR RANKS-FLEET CLUB~DEF~FUNCTION EXP - SPORTS~DEF~EQUIPMENT</t>
  </si>
  <si>
    <t>1094-0000-7204-000-02083</t>
  </si>
  <si>
    <t>MESS-HALIFAX-JUNIOR RANKS-FLEET CLUB~DEF~FUNCTION EXP - SPORTS~DEF~GAMES NIGHT</t>
  </si>
  <si>
    <t>1094-0000-7204-000-02084</t>
  </si>
  <si>
    <t>MESS-HALIFAX-JUNIOR RANKS-FLEET CLUB~DEF~FUNCTION EXP - SPORTS~DEF~GENERAL</t>
  </si>
  <si>
    <t>1094-0000-7204-000-02088</t>
  </si>
  <si>
    <t>MESS-HALIFAX-JUNIOR RANKS-FLEET CLUB~DEF~FUNCTION EXP - SPORTS~DEF~GREY CUP PARTY</t>
  </si>
  <si>
    <t>1094-0000-7204-000-02092</t>
  </si>
  <si>
    <t>MESS-HALIFAX-JUNIOR RANKS-FLEET CLUB~DEF~FUNCTION EXP - SPORTS~DEF~HOCKEY</t>
  </si>
  <si>
    <t>1094-0000-7204-000-02125</t>
  </si>
  <si>
    <t>MESS-HALIFAX-JUNIOR RANKS-FLEET CLUB~DEF~FUNCTION EXP - SPORTS~DEF~POOL/SNOOKER</t>
  </si>
  <si>
    <t>1094-0000-7204-000-02187</t>
  </si>
  <si>
    <t>MESS-HALIFAX-JUNIOR RANKS-FLEET CLUB~DEF~FUNCTION EXP - SPORTS~DEF~UFC FIGHT NIGHT</t>
  </si>
  <si>
    <t>FEES EXP</t>
  </si>
  <si>
    <t>1094-0000-7300-000-00000</t>
  </si>
  <si>
    <t>MESS-HALIFAX-JUNIOR RANKS-FLEET CLUB~DEF~FEES EXP - ACCOUNTING~DEF~DEF</t>
  </si>
  <si>
    <t>1094-0000-7301-000-00000</t>
  </si>
  <si>
    <t>MESS-HALIFAX-JUNIOR RANKS-FLEET CLUB~DEF~FEES EXP - CIP~DEF~DEF</t>
  </si>
  <si>
    <t>1094-0000-7302-000-00000</t>
  </si>
  <si>
    <t>MESS-HALIFAX-JUNIOR RANKS-FLEET CLUB~DEF~FEES EXP - HR~DEF~DEF</t>
  </si>
  <si>
    <t>1094-0000-7304-000-00000</t>
  </si>
  <si>
    <t>MESS-HALIFAX-JUNIOR RANKS-FLEET CLUB~DEF~FEES EXP - OTHER~DEF~DEF</t>
  </si>
  <si>
    <t>1094-0000-7304-347-00000</t>
  </si>
  <si>
    <t>MESS-HALIFAX-JUNIOR RANKS-FLEET CLUB~DEF~FEES EXP - OTHER~CREDIT CARD~DEF</t>
  </si>
  <si>
    <t>1094-0000-7304-522-00000</t>
  </si>
  <si>
    <t>MESS-HALIFAX-JUNIOR RANKS-FLEET CLUB~DEF~FEES EXP - OTHER~TERMINAL FEES~DEF</t>
  </si>
  <si>
    <t>INSURANCE EXP</t>
  </si>
  <si>
    <t>1094-0000-7551-424-00000</t>
  </si>
  <si>
    <t>MESS-HALIFAX-JUNIOR RANKS-FLEET CLUB~DEF~INSURANCE EXP CLAIMS - CIP~LIABILITY INSURANCE~DEF</t>
  </si>
  <si>
    <t>OTHER EXP</t>
  </si>
  <si>
    <t>1094-0000-7665-000-00000</t>
  </si>
  <si>
    <t>MESS-HALIFAX-JUNIOR RANKS-FLEET CLUB~DEF~OVER SHORT~DEF~DEF</t>
  </si>
  <si>
    <t>1094-0000-7665-063-00000</t>
  </si>
  <si>
    <t>MESS-HALIFAX-JUNIOR RANKS-FLEET CLUB~DEF~OVER SHORT~MC/VISA/DEBIT~DEF</t>
  </si>
  <si>
    <t>1094-0000-7666-000-00000</t>
  </si>
  <si>
    <t>MESS-HALIFAX-JUNIOR RANKS-FLEET CLUB~DEF~STALEDATED CHEQUES~DEF~DEF</t>
  </si>
  <si>
    <t>1094-0000-7669-999-00000</t>
  </si>
  <si>
    <t>MESS-HALIFAX-JUNIOR RANKS-FLEET CLUB~DEF~ROUNDING~CONVERSION~DEF</t>
  </si>
  <si>
    <t>1094-0000-7671-000-00000</t>
  </si>
  <si>
    <t>MESS-HALIFAX-JUNIOR RANKS-FLEET CLUB~DEF~CCC UNALLOCATED~DEF~DEF</t>
  </si>
  <si>
    <t>1094-0000-7672-000-00000</t>
  </si>
  <si>
    <t>MESS-HALIFAX-JUNIOR RANKS-FLEET CLUB~DEF~BAD DEBT~DEF~DEF</t>
  </si>
  <si>
    <t>PROFIT SHARING/DISTRIBUTION EXP</t>
  </si>
  <si>
    <t>1094-0000-7702-000-00000</t>
  </si>
  <si>
    <t>MESS-HALIFAX-JUNIOR RANKS-FLEET CLUB~DEF~EXP CONTRIBUTION MESS/SUBSIDIARIES TO BASE FUND~DEF~DEF</t>
  </si>
  <si>
    <t>1094-0000-7711-000-00000</t>
  </si>
  <si>
    <t>MESS-HALIFAX-JUNIOR RANKS-FLEET CLUB~DEF~LEVIES EXP - CFCF~DEF~DEF</t>
  </si>
  <si>
    <t>REPAIR/MAINTENANCE EXP</t>
  </si>
  <si>
    <t>1094-0000-7951-360-00000</t>
  </si>
  <si>
    <t>MESS-HALIFAX-JUNIOR RANKS-FLEET CLUB~DEF~F&amp;E LOSS FROM DISPOSAL~CLASS 2 OTHER ASSETS~DEF</t>
  </si>
  <si>
    <t>1094-0000-7951-364-00000</t>
  </si>
  <si>
    <t>MESS-HALIFAX-JUNIOR RANKS-FLEET CLUB~DEF~F&amp;E LOSS FROM DISPOSAL~CLASS 14 FACILITIES~DEF</t>
  </si>
  <si>
    <t>1094-0000-7951-369-00000</t>
  </si>
  <si>
    <t>MESS-HALIFAX-JUNIOR RANKS-FLEET CLUB~DEF~F&amp;E LOSS FROM DISPOSAL~CLASS 7 MEMORABILIA~DEF</t>
  </si>
  <si>
    <t>1094-0000-7952-000-00000</t>
  </si>
  <si>
    <t>MESS-HALIFAX-JUNIOR RANKS-FLEET CLUB~DEF~F&amp;E GAIN FROM DISPOSAL~DEF~DEF</t>
  </si>
  <si>
    <t>1094-0000-7953-000-00000</t>
  </si>
  <si>
    <t>MESS-HALIFAX-JUNIOR RANKS-FLEET CLUB~DEF~F&amp;E UNDER 10,000~DEF~DEF</t>
  </si>
  <si>
    <t>1094-0000-7954-000-00000</t>
  </si>
  <si>
    <t>MESS-HALIFAX-JUNIOR RANKS-FLEET CLUB~DEF~REPAIR / MAINTENANCE EXP F&amp;E~DEF~DEF</t>
  </si>
  <si>
    <t>1094-0000-7954-381-00000</t>
  </si>
  <si>
    <t>MESS-HALIFAX-JUNIOR RANKS-FLEET CLUB~DEF~REPAIR / MAINTENANCE EXP F&amp;E~F AND E~DEF</t>
  </si>
  <si>
    <t>1094-0000-7954-534-00000</t>
  </si>
  <si>
    <t>MESS-HALIFAX-JUNIOR RANKS-FLEET CLUB~DEF~REPAIR / MAINTENANCE EXP F&amp;E~VEHICLE~DEF</t>
  </si>
  <si>
    <t>1094-0000-7955-000-00000</t>
  </si>
  <si>
    <t>MESS-HALIFAX-JUNIOR RANKS-FLEET CLUB~DEF~REPAIR / MAINTENANCE EXP FACILITY~DEF~DEF</t>
  </si>
  <si>
    <t>SERVICES EXP</t>
  </si>
  <si>
    <t>1094-0000-8050-330-00000</t>
  </si>
  <si>
    <t>MESS-HALIFAX-JUNIOR RANKS-FLEET CLUB~DEF~SERVICES EXP~CLEANING~DEF</t>
  </si>
  <si>
    <t>1094-0000-8050-529-00000</t>
  </si>
  <si>
    <t>MESS-HALIFAX-JUNIOR RANKS-FLEET CLUB~DEF~SERVICES EXP~TRAINING~DEF</t>
  </si>
  <si>
    <t>SUPPLIES EXP</t>
  </si>
  <si>
    <t>1094-0000-8100-000-00000</t>
  </si>
  <si>
    <t>MESS-HALIFAX-JUNIOR RANKS-FLEET CLUB~DEF~SUPPLIES EXP~DEF~DEF</t>
  </si>
  <si>
    <t>1094-0000-8100-000-02084</t>
  </si>
  <si>
    <t>MESS-HALIFAX-JUNIOR RANKS-FLEET CLUB~DEF~SUPPLIES EXP~DEF~GENERAL</t>
  </si>
  <si>
    <t>1094-0000-8100-215-00000</t>
  </si>
  <si>
    <t>MESS-HALIFAX-JUNIOR RANKS-FLEET CLUB~DEF~SUPPLIES EXP~OTHER~DEF</t>
  </si>
  <si>
    <t>1094-0000-8100-287-00000</t>
  </si>
  <si>
    <t>MESS-HALIFAX-JUNIOR RANKS-FLEET CLUB~DEF~SUPPLIES EXP~TELECOMM~DEF</t>
  </si>
  <si>
    <t>1094-0000-8100-330-00000</t>
  </si>
  <si>
    <t>MESS-HALIFAX-JUNIOR RANKS-FLEET CLUB~DEF~SUPPLIES EXP~CLEANING~DEF</t>
  </si>
  <si>
    <t>1094-0000-8100-365-00000</t>
  </si>
  <si>
    <t>MESS-HALIFAX-JUNIOR RANKS-FLEET CLUB~DEF~SUPPLIES EXP~DISHES~DEF</t>
  </si>
  <si>
    <t>1094-0000-8100-377-00000</t>
  </si>
  <si>
    <t>MESS-HALIFAX-JUNIOR RANKS-FLEET CLUB~DEF~SUPPLIES EXP~EQUIPMENT~DEF</t>
  </si>
  <si>
    <t>1094-0000-8100-395-00000</t>
  </si>
  <si>
    <t>MESS-HALIFAX-JUNIOR RANKS-FLEET CLUB~DEF~SUPPLIES EXP~GLASSES~DEF</t>
  </si>
  <si>
    <t>1094-0000-8100-439-00000</t>
  </si>
  <si>
    <t>MESS-HALIFAX-JUNIOR RANKS-FLEET CLUB~DEF~SUPPLIES EXP~MIX~DEF</t>
  </si>
  <si>
    <t>1094-0000-8100-466-00000</t>
  </si>
  <si>
    <t>MESS-HALIFAX-JUNIOR RANKS-FLEET CLUB~DEF~SUPPLIES EXP~POSTAGE~DEF</t>
  </si>
  <si>
    <t>1094-0000-8100-504-00000</t>
  </si>
  <si>
    <t>MESS-HALIFAX-JUNIOR RANKS-FLEET CLUB~DEF~SUPPLIES EXP~SNACKS~DEF</t>
  </si>
  <si>
    <t>1094-0000-8100-513-00000</t>
  </si>
  <si>
    <t>MESS-HALIFAX-JUNIOR RANKS-FLEET CLUB~DEF~SUPPLIES EXP~STATIONERY~DEF</t>
  </si>
  <si>
    <t>1094-0000-8100-531-00000</t>
  </si>
  <si>
    <t>MESS-HALIFAX-JUNIOR RANKS-FLEET CLUB~DEF~SUPPLIES EXP~UNIFORM~DEF</t>
  </si>
  <si>
    <t>1094-0000-8100-831-00000</t>
  </si>
  <si>
    <t>MESS-HALIFAX-JUNIOR RANKS-FLEET CLUB~DEF~SUPPLIES EXP~IT MANAGEMENT &amp; STRATEGIC PLANNING~DEF</t>
  </si>
  <si>
    <t>1094-0000-8102-000-00000</t>
  </si>
  <si>
    <t>MESS-HALIFAX-JUNIOR RANKS-FLEET CLUB~DEF~SUPPLIES EXP - ACTIVITY~DEF~DEF</t>
  </si>
  <si>
    <t>TELECOMMUNICATION EXP</t>
  </si>
  <si>
    <t>1094-0000-8150-000-00000</t>
  </si>
  <si>
    <t>MESS-HALIFAX-JUNIOR RANKS-FLEET CLUB~DEF~TELECOMMUNICATIONS EXP~DEF~DEF</t>
  </si>
  <si>
    <t>1094-0000-8150-285-00000</t>
  </si>
  <si>
    <t>MESS-HALIFAX-JUNIOR RANKS-FLEET CLUB~DEF~TELECOMMUNICATIONS EXP~CABLE~DEF</t>
  </si>
  <si>
    <t>1094-0000-8150-286-00000</t>
  </si>
  <si>
    <t>MESS-HALIFAX-JUNIOR RANKS-FLEET CLUB~DEF~TELECOMMUNICATIONS EXP~INTERNET~DEF</t>
  </si>
  <si>
    <t>1094-0000-8150-287-00000</t>
  </si>
  <si>
    <t>MESS-HALIFAX-JUNIOR RANKS-FLEET CLUB~DEF~TELECOMMUNICATIONS EXP~TELECOMM~DEF</t>
  </si>
  <si>
    <t>1094-0000-8150-288-00000</t>
  </si>
  <si>
    <t>MESS-HALIFAX-JUNIOR RANKS-FLEET CLUB~DEF~TELECOMMUNICATIONS EXP~VIDEO~DEF</t>
  </si>
  <si>
    <t>1094-0000-8150-290-00000</t>
  </si>
  <si>
    <t>MESS-HALIFAX-JUNIOR RANKS-FLEET CLUB~DEF~TELECOMMUNICATIONS EXP~WIRELESS SERVICE~DEF</t>
  </si>
  <si>
    <t>WAGES EXP</t>
  </si>
  <si>
    <t>1094-0000-8300-000-00000</t>
  </si>
  <si>
    <t>MESS-HALIFAX-JUNIOR RANKS-FLEET CLUB~DEF~WAGES EXP~DEF~DEF</t>
  </si>
  <si>
    <t>MISC EXP</t>
  </si>
  <si>
    <t>1094-0000-8500-000-00000</t>
  </si>
  <si>
    <t>MESS-HALIFAX-JUNIOR RANKS-FLEET CLUB~DEF~OTHER EXP~DEF~DEF</t>
  </si>
  <si>
    <t>1094-0000-8501-000-00000</t>
  </si>
  <si>
    <t>MESS-HALIFAX-JUNIOR RANKS-FLEET CLUB~DEF~MISCELLANEOUS EXP~DEF~DEF</t>
  </si>
  <si>
    <t>EXTRAORDINARY EXP</t>
  </si>
  <si>
    <t>1094-0000-9999-000-00000</t>
  </si>
  <si>
    <t>MESS-HALIFAX-JUNIOR RANKS-FLEET CLUB~DEF~SUSPENSE ACCOUNT~DEF~DEF</t>
  </si>
  <si>
    <t>OTHER EXPENSES</t>
  </si>
  <si>
    <t>NET INCOME</t>
  </si>
  <si>
    <t>0007</t>
  </si>
  <si>
    <t>1094-0007-3010-000-00010</t>
  </si>
  <si>
    <t>MESS-HALIFAX-JUNIOR RANKS-FLEET CLUB~BAR~SALES - CONSUMER~DEF~POP/CANDY</t>
  </si>
  <si>
    <t>1094-0007-3010-000-00011</t>
  </si>
  <si>
    <t>MESS-HALIFAX-JUNIOR RANKS-FLEET CLUB~BAR~SALES - CONSUMER~DEF~SOFT DRINKS</t>
  </si>
  <si>
    <t>1094-0007-3010-000-00012</t>
  </si>
  <si>
    <t>MESS-HALIFAX-JUNIOR RANKS-FLEET CLUB~BAR~SALES - CONSUMER~DEF~SNACKS/CANDY</t>
  </si>
  <si>
    <t>1094-0007-3010-000-00060</t>
  </si>
  <si>
    <t>MESS-HALIFAX-JUNIOR RANKS-FLEET CLUB~BAR~SALES - CONSUMER~DEF~JEWELLERY/ACC/GIFTWARE</t>
  </si>
  <si>
    <t>1094-0007-3010-000-00191</t>
  </si>
  <si>
    <t>MESS-HALIFAX-JUNIOR RANKS-FLEET CLUB~BAR~SALES - CONSUMER~DEF~BEER</t>
  </si>
  <si>
    <t>1094-0007-3010-000-00192</t>
  </si>
  <si>
    <t>MESS-HALIFAX-JUNIOR RANKS-FLEET CLUB~BAR~SALES - CONSUMER~DEF~WINE AND COOLERS</t>
  </si>
  <si>
    <t>1094-0007-3010-000-00193</t>
  </si>
  <si>
    <t>MESS-HALIFAX-JUNIOR RANKS-FLEET CLUB~BAR~SALES - CONSUMER~DEF~ALCOHOL</t>
  </si>
  <si>
    <t>1094-0007-3010-000-00194</t>
  </si>
  <si>
    <t>MESS-HALIFAX-JUNIOR RANKS-FLEET CLUB~BAR~SALES - CONSUMER~DEF~BEER (DRAFT)</t>
  </si>
  <si>
    <t>1094-0007-3010-000-00195</t>
  </si>
  <si>
    <t>MESS-HALIFAX-JUNIOR RANKS-FLEET CLUB~BAR~SALES - CONSUMER~DEF~SAQ WINE</t>
  </si>
  <si>
    <t>1094-0007-4010-000-00010</t>
  </si>
  <si>
    <t>MESS-HALIFAX-JUNIOR RANKS-FLEET CLUB~BAR~COGS - PURCHASES~DEF~POP/CANDY</t>
  </si>
  <si>
    <t>1094-0007-4010-000-00011</t>
  </si>
  <si>
    <t>MESS-HALIFAX-JUNIOR RANKS-FLEET CLUB~BAR~COGS - PURCHASES~DEF~SOFT DRINKS</t>
  </si>
  <si>
    <t>1094-0007-4010-000-00012</t>
  </si>
  <si>
    <t>MESS-HALIFAX-JUNIOR RANKS-FLEET CLUB~BAR~COGS - PURCHASES~DEF~SNACKS/CANDY</t>
  </si>
  <si>
    <t>1094-0007-4010-000-00191</t>
  </si>
  <si>
    <t>MESS-HALIFAX-JUNIOR RANKS-FLEET CLUB~BAR~COGS - PURCHASES~DEF~BEER</t>
  </si>
  <si>
    <t>1094-0007-4010-000-00192</t>
  </si>
  <si>
    <t>MESS-HALIFAX-JUNIOR RANKS-FLEET CLUB~BAR~COGS - PURCHASES~DEF~WINE AND COOLERS</t>
  </si>
  <si>
    <t>1094-0007-4010-000-00193</t>
  </si>
  <si>
    <t>MESS-HALIFAX-JUNIOR RANKS-FLEET CLUB~BAR~COGS - PURCHASES~DEF~ALCOHOL</t>
  </si>
  <si>
    <t>1094-0007-4010-000-00194</t>
  </si>
  <si>
    <t>MESS-HALIFAX-JUNIOR RANKS-FLEET CLUB~BAR~COGS - PURCHASES~DEF~BEER (DRAFT)</t>
  </si>
  <si>
    <t>1094-0007-4030-000-00010</t>
  </si>
  <si>
    <t>MESS-HALIFAX-JUNIOR RANKS-FLEET CLUB~BAR~COGS - INVENTORY ADJUSTMENT~DEF~POP/CANDY</t>
  </si>
  <si>
    <t>1094-0007-4030-000-00011</t>
  </si>
  <si>
    <t>MESS-HALIFAX-JUNIOR RANKS-FLEET CLUB~BAR~COGS - INVENTORY ADJUSTMENT~DEF~SOFT DRINKS</t>
  </si>
  <si>
    <t>1094-0007-4030-000-00012</t>
  </si>
  <si>
    <t>MESS-HALIFAX-JUNIOR RANKS-FLEET CLUB~BAR~COGS - INVENTORY ADJUSTMENT~DEF~SNACKS/CANDY</t>
  </si>
  <si>
    <t>1094-0007-4030-000-00060</t>
  </si>
  <si>
    <t>MESS-HALIFAX-JUNIOR RANKS-FLEET CLUB~BAR~COGS - INVENTORY ADJUSTMENT~DEF~JEWELLERY/ACC/GIFTWARE</t>
  </si>
  <si>
    <t>1094-0007-4030-000-00191</t>
  </si>
  <si>
    <t>MESS-HALIFAX-JUNIOR RANKS-FLEET CLUB~BAR~COGS - INVENTORY ADJUSTMENT~DEF~BEER</t>
  </si>
  <si>
    <t>1094-0007-4030-000-00192</t>
  </si>
  <si>
    <t>MESS-HALIFAX-JUNIOR RANKS-FLEET CLUB~BAR~COGS - INVENTORY ADJUSTMENT~DEF~WINE AND COOLERS</t>
  </si>
  <si>
    <t>1094-0007-4030-000-00193</t>
  </si>
  <si>
    <t>MESS-HALIFAX-JUNIOR RANKS-FLEET CLUB~BAR~COGS - INVENTORY ADJUSTMENT~DEF~ALCOHOL</t>
  </si>
  <si>
    <t>1094-0007-4030-000-00194</t>
  </si>
  <si>
    <t>MESS-HALIFAX-JUNIOR RANKS-FLEET CLUB~BAR~COGS - INVENTORY ADJUSTMENT~DEF~BEER (DRAFT)</t>
  </si>
  <si>
    <t>COGS - TRANSFER</t>
  </si>
  <si>
    <t>1094-0007-4040-000-00010</t>
  </si>
  <si>
    <t>MESS-HALIFAX-JUNIOR RANKS-FLEET CLUB~BAR~COGS - TRANSFER~DEF~POP/CANDY</t>
  </si>
  <si>
    <t>1094-0007-4040-000-00011</t>
  </si>
  <si>
    <t>MESS-HALIFAX-JUNIOR RANKS-FLEET CLUB~BAR~COGS - TRANSFER~DEF~SOFT DRINKS</t>
  </si>
  <si>
    <t>1094-0007-4040-000-00060</t>
  </si>
  <si>
    <t>MESS-HALIFAX-JUNIOR RANKS-FLEET CLUB~BAR~COGS - TRANSFER~DEF~JEWELLERY/ACC/GIFTWARE</t>
  </si>
  <si>
    <t>1094-0007-4040-000-00191</t>
  </si>
  <si>
    <t>MESS-HALIFAX-JUNIOR RANKS-FLEET CLUB~BAR~COGS - TRANSFER~DEF~BEER</t>
  </si>
  <si>
    <t>1094-0007-4040-000-00192</t>
  </si>
  <si>
    <t>MESS-HALIFAX-JUNIOR RANKS-FLEET CLUB~BAR~COGS - TRANSFER~DEF~WINE AND COOLERS</t>
  </si>
  <si>
    <t>1094-0007-4040-000-00193</t>
  </si>
  <si>
    <t>MESS-HALIFAX-JUNIOR RANKS-FLEET CLUB~BAR~COGS - TRANSFER~DEF~ALCOHOL</t>
  </si>
  <si>
    <t>1094-0007-4040-000-00194</t>
  </si>
  <si>
    <t>MESS-HALIFAX-JUNIOR RANKS-FLEET CLUB~BAR~COGS - TRANSFER~DEF~BEER (DRAFT)</t>
  </si>
  <si>
    <t>1094-0007-5100-200-00000</t>
  </si>
  <si>
    <t>MESS-HALIFAX-JUNIOR RANKS-FLEET CLUB~BAR~CONCESSIONS REV~ATM~DEF</t>
  </si>
  <si>
    <t>1094-0007-5202-000-02084</t>
  </si>
  <si>
    <t>MESS-HALIFAX-JUNIOR RANKS-FLEET CLUB~BAR~FUNCTION REV - PRIVATE~DEF~GENERAL</t>
  </si>
  <si>
    <t>1094-0007-5204-000-02084</t>
  </si>
  <si>
    <t>MESS-HALIFAX-JUNIOR RANKS-FLEET CLUB~BAR~FUNCTION REV - SPORTS~DEF~GENERAL</t>
  </si>
  <si>
    <t>1094-0007-5305-392-00000</t>
  </si>
  <si>
    <t>MESS-HALIFAX-JUNIOR RANKS-FLEET CLUB~BAR~FEES REV - COMMISSION~GAME/MACHINE~DEF</t>
  </si>
  <si>
    <t>1094-0007-5400-000-00000</t>
  </si>
  <si>
    <t>MESS-HALIFAX-JUNIOR RANKS-FLEET CLUB~BAR~MEMBERSHIPS~DEF~DEF</t>
  </si>
  <si>
    <t>1094-0007-5804-000-04900</t>
  </si>
  <si>
    <t>MESS-HALIFAX-JUNIOR RANKS-FLEET CLUB~BAR~COVID19 WAGE SUBSIDY~DEF~COVID CONTINUED COST</t>
  </si>
  <si>
    <t>WAGES REV</t>
  </si>
  <si>
    <t>1094-0007-6300-000-00000</t>
  </si>
  <si>
    <t>MESS-HALIFAX-JUNIOR RANKS-FLEET CLUB~BAR~WAGES REV~DEF~DEF</t>
  </si>
  <si>
    <t>1094-0007-6500-000-00000</t>
  </si>
  <si>
    <t>MESS-HALIFAX-JUNIOR RANKS-FLEET CLUB~BAR~OTHER REV~DEF~DEF</t>
  </si>
  <si>
    <t>1094-0007-6501-000-00000</t>
  </si>
  <si>
    <t>MESS-HALIFAX-JUNIOR RANKS-FLEET CLUB~BAR~MISCELLANEOUS REV~DEF~DEF</t>
  </si>
  <si>
    <t>1094-0007-7200-000-02028</t>
  </si>
  <si>
    <t>MESS-HALIFAX-JUNIOR RANKS-FLEET CLUB~BAR~FUNCTION EXP - ENTERTAINMENT~DEF~ASSESSMENT</t>
  </si>
  <si>
    <t>1094-0007-7200-000-02072</t>
  </si>
  <si>
    <t>MESS-HALIFAX-JUNIOR RANKS-FLEET CLUB~BAR~FUNCTION EXP - ENTERTAINMENT~DEF~FAMILY WELLNESS PROGRAM</t>
  </si>
  <si>
    <t>1094-0007-7200-000-02084</t>
  </si>
  <si>
    <t>MESS-HALIFAX-JUNIOR RANKS-FLEET CLUB~BAR~FUNCTION EXP - ENTERTAINMENT~DEF~GENERAL</t>
  </si>
  <si>
    <t>1094-0007-7200-000-02163</t>
  </si>
  <si>
    <t>MESS-HALIFAX-JUNIOR RANKS-FLEET CLUB~BAR~FUNCTION EXP - ENTERTAINMENT~DEF~TGIF</t>
  </si>
  <si>
    <t>1094-0007-7202-000-02084</t>
  </si>
  <si>
    <t>MESS-HALIFAX-JUNIOR RANKS-FLEET CLUB~BAR~FUNCTION EXP - PRIVATE~DEF~GENERAL</t>
  </si>
  <si>
    <t>1094-0007-7204-000-02084</t>
  </si>
  <si>
    <t>MESS-HALIFAX-JUNIOR RANKS-FLEET CLUB~BAR~FUNCTION EXP - SPORTS~DEF~GENERAL</t>
  </si>
  <si>
    <t>1094-0007-7304-347-00000</t>
  </si>
  <si>
    <t>MESS-HALIFAX-JUNIOR RANKS-FLEET CLUB~BAR~FEES EXP - OTHER~CREDIT CARD~DEF</t>
  </si>
  <si>
    <t>1094-0007-7304-522-00000</t>
  </si>
  <si>
    <t>MESS-HALIFAX-JUNIOR RANKS-FLEET CLUB~BAR~FEES EXP - OTHER~TERMINAL FEES~DEF</t>
  </si>
  <si>
    <t>1094-0007-7304-820-00000</t>
  </si>
  <si>
    <t>MESS-HALIFAX-JUNIOR RANKS-FLEET CLUB~BAR~FEES EXP - OTHER~APPLICATION SUPPORT &amp; OPERATIONS~DEF</t>
  </si>
  <si>
    <t>1094-0007-7665-000-00000</t>
  </si>
  <si>
    <t>MESS-HALIFAX-JUNIOR RANKS-FLEET CLUB~BAR~OVER SHORT~DEF~DEF</t>
  </si>
  <si>
    <t>1094-0007-7665-063-00000</t>
  </si>
  <si>
    <t>MESS-HALIFAX-JUNIOR RANKS-FLEET CLUB~BAR~OVER SHORT~MC/VISA/DEBIT~DEF</t>
  </si>
  <si>
    <t>1094-0007-7953-000-00000</t>
  </si>
  <si>
    <t>MESS-HALIFAX-JUNIOR RANKS-FLEET CLUB~BAR~F&amp;E UNDER 10,000~DEF~DEF</t>
  </si>
  <si>
    <t>1094-0007-7954-000-00000</t>
  </si>
  <si>
    <t>MESS-HALIFAX-JUNIOR RANKS-FLEET CLUB~BAR~REPAIR / MAINTENANCE EXP F&amp;E~DEF~DEF</t>
  </si>
  <si>
    <t>1094-0007-7954-381-00000</t>
  </si>
  <si>
    <t>MESS-HALIFAX-JUNIOR RANKS-FLEET CLUB~BAR~REPAIR / MAINTENANCE EXP F&amp;E~F AND E~DEF</t>
  </si>
  <si>
    <t>1094-0007-7955-000-00000</t>
  </si>
  <si>
    <t>MESS-HALIFAX-JUNIOR RANKS-FLEET CLUB~BAR~REPAIR / MAINTENANCE EXP FACILITY~DEF~DEF</t>
  </si>
  <si>
    <t>1094-0007-8050-330-00000</t>
  </si>
  <si>
    <t>MESS-HALIFAX-JUNIOR RANKS-FLEET CLUB~BAR~SERVICES EXP~CLEANING~DEF</t>
  </si>
  <si>
    <t>1094-0007-8050-529-00000</t>
  </si>
  <si>
    <t>MESS-HALIFAX-JUNIOR RANKS-FLEET CLUB~BAR~SERVICES EXP~TRAINING~DEF</t>
  </si>
  <si>
    <t>1094-0007-8100-000-00000</t>
  </si>
  <si>
    <t>MESS-HALIFAX-JUNIOR RANKS-FLEET CLUB~BAR~SUPPLIES EXP~DEF~DEF</t>
  </si>
  <si>
    <t>1094-0007-8100-215-00000</t>
  </si>
  <si>
    <t>MESS-HALIFAX-JUNIOR RANKS-FLEET CLUB~BAR~SUPPLIES EXP~OTHER~DEF</t>
  </si>
  <si>
    <t>1094-0007-8100-330-00000</t>
  </si>
  <si>
    <t>MESS-HALIFAX-JUNIOR RANKS-FLEET CLUB~BAR~SUPPLIES EXP~CLEANING~DEF</t>
  </si>
  <si>
    <t>1094-0007-8100-365-00000</t>
  </si>
  <si>
    <t>MESS-HALIFAX-JUNIOR RANKS-FLEET CLUB~BAR~SUPPLIES EXP~DISHES~DEF</t>
  </si>
  <si>
    <t>1094-0007-8100-395-00000</t>
  </si>
  <si>
    <t>MESS-HALIFAX-JUNIOR RANKS-FLEET CLUB~BAR~SUPPLIES EXP~GLASSES~DEF</t>
  </si>
  <si>
    <t>1094-0007-8100-432-00000</t>
  </si>
  <si>
    <t>MESS-HALIFAX-JUNIOR RANKS-FLEET CLUB~BAR~SUPPLIES EXP~MATCHES/STRAWS~DEF</t>
  </si>
  <si>
    <t>1094-0007-8100-439-00000</t>
  </si>
  <si>
    <t>MESS-HALIFAX-JUNIOR RANKS-FLEET CLUB~BAR~SUPPLIES EXP~MIX~DEF</t>
  </si>
  <si>
    <t>1094-0007-8100-504-00000</t>
  </si>
  <si>
    <t>MESS-HALIFAX-JUNIOR RANKS-FLEET CLUB~BAR~SUPPLIES EXP~SNACKS~DEF</t>
  </si>
  <si>
    <t>1094-0007-8100-513-00000</t>
  </si>
  <si>
    <t>MESS-HALIFAX-JUNIOR RANKS-FLEET CLUB~BAR~SUPPLIES EXP~STATIONERY~DEF</t>
  </si>
  <si>
    <t>1094-0007-8100-531-00000</t>
  </si>
  <si>
    <t>MESS-HALIFAX-JUNIOR RANKS-FLEET CLUB~BAR~SUPPLIES EXP~UNIFORM~DEF</t>
  </si>
  <si>
    <t>1094-0007-8300-000-00000</t>
  </si>
  <si>
    <t>MESS-HALIFAX-JUNIOR RANKS-FLEET CLUB~BAR~WAGES EXP~DEF~DEF</t>
  </si>
  <si>
    <t>1094-0007-8302-000-00000</t>
  </si>
  <si>
    <t>MESS-HALIFAX-JUNIOR RANKS-FLEET CLUB~BAR~WAGE EXP - EMPLOYER NPF~DEF~DEF</t>
  </si>
  <si>
    <t>1094-0007-8500-000-00000</t>
  </si>
  <si>
    <t>MESS-HALIFAX-JUNIOR RANKS-FLEET CLUB~BAR~OTHER EXP~DEF~DEF</t>
  </si>
  <si>
    <t>1094-0007-8501-000-00000</t>
  </si>
  <si>
    <t>MESS-HALIFAX-JUNIOR RANKS-FLEET CLUB~BAR~MISCELLANEOUS EXP~DEF~DEF</t>
  </si>
  <si>
    <t>0008</t>
  </si>
  <si>
    <t>1094-0008-3010-000-00010</t>
  </si>
  <si>
    <t>MESS-HALIFAX-JUNIOR RANKS-FLEET CLUB~BAR 2~SALES - CONSUMER~DEF~POP/CANDY</t>
  </si>
  <si>
    <t>1094-0008-3010-000-00191</t>
  </si>
  <si>
    <t>MESS-HALIFAX-JUNIOR RANKS-FLEET CLUB~BAR 2~SALES - CONSUMER~DEF~BEER</t>
  </si>
  <si>
    <t>1094-0008-3010-000-00192</t>
  </si>
  <si>
    <t>MESS-HALIFAX-JUNIOR RANKS-FLEET CLUB~BAR 2~SALES - CONSUMER~DEF~WINE AND COOLERS</t>
  </si>
  <si>
    <t>1094-0008-3010-000-00193</t>
  </si>
  <si>
    <t>MESS-HALIFAX-JUNIOR RANKS-FLEET CLUB~BAR 2~SALES - CONSUMER~DEF~ALCOHOL</t>
  </si>
  <si>
    <t>1094-0008-4010-000-00191</t>
  </si>
  <si>
    <t>MESS-HALIFAX-JUNIOR RANKS-FLEET CLUB~BAR 2~COGS - PURCHASES~DEF~BEER</t>
  </si>
  <si>
    <t>1094-0008-4030-000-00010</t>
  </si>
  <si>
    <t>MESS-HALIFAX-JUNIOR RANKS-FLEET CLUB~BAR 2~COGS - INVENTORY ADJUSTMENT~DEF~POP/CANDY</t>
  </si>
  <si>
    <t>1094-0008-4030-000-00191</t>
  </si>
  <si>
    <t>MESS-HALIFAX-JUNIOR RANKS-FLEET CLUB~BAR 2~COGS - INVENTORY ADJUSTMENT~DEF~BEER</t>
  </si>
  <si>
    <t>1094-0008-4030-000-00192</t>
  </si>
  <si>
    <t>MESS-HALIFAX-JUNIOR RANKS-FLEET CLUB~BAR 2~COGS - INVENTORY ADJUSTMENT~DEF~WINE AND COOLERS</t>
  </si>
  <si>
    <t>1094-0008-4030-000-00193</t>
  </si>
  <si>
    <t>MESS-HALIFAX-JUNIOR RANKS-FLEET CLUB~BAR 2~COGS - INVENTORY ADJUSTMENT~DEF~ALCOHOL</t>
  </si>
  <si>
    <t>1094-0008-4030-000-00194</t>
  </si>
  <si>
    <t>MESS-HALIFAX-JUNIOR RANKS-FLEET CLUB~BAR 2~COGS - INVENTORY ADJUSTMENT~DEF~BEER (DRAFT)</t>
  </si>
  <si>
    <t>1094-0008-4040-000-00010</t>
  </si>
  <si>
    <t>MESS-HALIFAX-JUNIOR RANKS-FLEET CLUB~BAR 2~COGS - TRANSFER~DEF~POP/CANDY</t>
  </si>
  <si>
    <t>1094-0008-4040-000-00191</t>
  </si>
  <si>
    <t>MESS-HALIFAX-JUNIOR RANKS-FLEET CLUB~BAR 2~COGS - TRANSFER~DEF~BEER</t>
  </si>
  <si>
    <t>1094-0008-4040-000-00192</t>
  </si>
  <si>
    <t>MESS-HALIFAX-JUNIOR RANKS-FLEET CLUB~BAR 2~COGS - TRANSFER~DEF~WINE AND COOLERS</t>
  </si>
  <si>
    <t>1094-0008-4040-000-00193</t>
  </si>
  <si>
    <t>MESS-HALIFAX-JUNIOR RANKS-FLEET CLUB~BAR 2~COGS - TRANSFER~DEF~ALCOHOL</t>
  </si>
  <si>
    <t>1094-0008-7665-000-00000</t>
  </si>
  <si>
    <t>MESS-HALIFAX-JUNIOR RANKS-FLEET CLUB~BAR 2~OVER SHORT~DEF~DEF</t>
  </si>
  <si>
    <t>OVERALL NET INCOME</t>
  </si>
  <si>
    <t>MAR24-25</t>
  </si>
  <si>
    <t>FEB24-25</t>
  </si>
  <si>
    <t>JAN24-25</t>
  </si>
  <si>
    <t>DEC24-25</t>
  </si>
  <si>
    <t>NOV24-25</t>
  </si>
  <si>
    <t>OCT24-25</t>
  </si>
  <si>
    <t>SEP24-25</t>
  </si>
  <si>
    <t>AUG24-25</t>
  </si>
  <si>
    <t>JUL24-25</t>
  </si>
  <si>
    <t>JUN24-25</t>
  </si>
  <si>
    <t>MAY24-25</t>
  </si>
  <si>
    <t>APR24-25</t>
  </si>
  <si>
    <t>GL Acount</t>
  </si>
  <si>
    <t>0002</t>
  </si>
  <si>
    <t>MESS-HALIFAX-JUNIOR RANKS-FLEET CLUB~DEF~PROFIT SHARE/DEPLOYED OPS EXP~DEF~DEF</t>
  </si>
  <si>
    <t>1094-0000-7701-000-00000</t>
  </si>
  <si>
    <t>MAR25-26</t>
  </si>
  <si>
    <t>FEB25-26</t>
  </si>
  <si>
    <t>Total Yearly Budget</t>
  </si>
  <si>
    <t>1094-0007-8500-820-00000</t>
  </si>
  <si>
    <t>APR26-27</t>
  </si>
  <si>
    <t>MAY26-27</t>
  </si>
  <si>
    <t>JUN26-27</t>
  </si>
  <si>
    <t>JUL26-27</t>
  </si>
  <si>
    <t>AUG26-27</t>
  </si>
  <si>
    <t>SEP26-27</t>
  </si>
  <si>
    <t>OCT26-27</t>
  </si>
  <si>
    <t>NOV26-27</t>
  </si>
  <si>
    <t>DEC26-27</t>
  </si>
  <si>
    <t>JAN26-27</t>
  </si>
  <si>
    <t>FEB26-27</t>
  </si>
  <si>
    <t>MAR26-27</t>
  </si>
  <si>
    <t>MESS-HALIFAX-JUNIOR RANKS-FLEET CLUB~DEF~FUNCTION EXP - ENTERTAINMENT~DEF~PUB NIGHT (Popcorn)</t>
  </si>
  <si>
    <t>MESS-HALIFAX-JUNIOR RANKS-FLEET CLUB~DEF~FUNCTION EXP - ENTERTAINMENT~DEF~GENERAL (Pizza/Karakoe)</t>
  </si>
  <si>
    <t>MESS-HALIFAX-JUNIOR RANKS-FLEET( CLUB~DEF~FUNCTION EXP - ENTERTAINMENT~DEF~DEF - (Summer Functions)</t>
  </si>
  <si>
    <t>MESS-HALIFAX-JUNIOR RANKS-FLEET CLUB~DEF~FUNCTION EXP - SPORTS~DEF~(POOL/SNOOKER)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</si>
</sst>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#,##0.00;[Red]\-[$]#,##0.00"/>
    <numFmt numFmtId="165" formatCode="[$]#,##0.00;\-[$]#,##0.00"/>
    <numFmt numFmtId="166" formatCode="#,##0.0_ ;\-#,##0.0\ "/>
  </numFmts>
  <fonts count="6" x14ac:knownFonts="1">
    <font>
      <sz val="11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EF"/>
      </patternFill>
    </fill>
    <fill>
      <patternFill patternType="solid">
        <fgColor rgb="FFEFEDDE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EEEEEE"/>
      </patternFill>
    </fill>
    <fill>
      <patternFill patternType="solid">
        <fgColor rgb="FFE7E7B7"/>
      </patternFill>
    </fill>
    <fill>
      <patternFill patternType="solid">
        <fgColor rgb="FFCC9933"/>
      </patternFill>
    </fill>
  </fills>
  <borders count="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right" vertical="top" wrapText="1"/>
    </xf>
    <xf numFmtId="164" fontId="2" fillId="5" borderId="4" xfId="0" applyNumberFormat="1" applyFont="1" applyFill="1" applyBorder="1" applyAlignment="1">
      <alignment horizontal="right" vertical="top" wrapText="1"/>
    </xf>
    <xf numFmtId="0" fontId="2" fillId="6" borderId="4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164" fontId="2" fillId="6" borderId="4" xfId="0" applyNumberFormat="1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right" vertical="top" wrapText="1"/>
    </xf>
    <xf numFmtId="0" fontId="2" fillId="7" borderId="5" xfId="0" applyFont="1" applyFill="1" applyBorder="1" applyAlignment="1">
      <alignment horizontal="left" vertical="top" wrapText="1"/>
    </xf>
    <xf numFmtId="164" fontId="2" fillId="7" borderId="5" xfId="0" applyNumberFormat="1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left" vertical="top" wrapText="1"/>
    </xf>
    <xf numFmtId="164" fontId="2" fillId="8" borderId="5" xfId="0" applyNumberFormat="1" applyFont="1" applyFill="1" applyBorder="1" applyAlignment="1">
      <alignment horizontal="right" vertical="top" wrapText="1"/>
    </xf>
    <xf numFmtId="165" fontId="3" fillId="6" borderId="4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0" borderId="0" xfId="0" applyFont="1"/>
    <xf numFmtId="0" fontId="4" fillId="2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right" vertical="top" wrapText="1"/>
    </xf>
    <xf numFmtId="165" fontId="4" fillId="4" borderId="4" xfId="0" applyNumberFormat="1" applyFont="1" applyFill="1" applyBorder="1" applyAlignment="1">
      <alignment horizontal="right" vertical="top" wrapText="1"/>
    </xf>
    <xf numFmtId="0" fontId="3" fillId="6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165" fontId="3" fillId="5" borderId="4" xfId="0" applyNumberFormat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left" vertical="top" wrapText="1"/>
    </xf>
    <xf numFmtId="165" fontId="3" fillId="7" borderId="5" xfId="0" applyNumberFormat="1" applyFont="1" applyFill="1" applyBorder="1" applyAlignment="1">
      <alignment horizontal="right" vertical="top" wrapText="1"/>
    </xf>
    <xf numFmtId="166" fontId="5" fillId="4" borderId="4" xfId="0" applyNumberFormat="1" applyFont="1" applyFill="1" applyBorder="1" applyAlignment="1">
      <alignment horizontal="right" vertical="top" wrapText="1"/>
    </xf>
    <xf numFmtId="2" fontId="4" fillId="4" borderId="4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left" vertical="top" wrapText="1"/>
    </xf>
    <xf numFmtId="165" fontId="3" fillId="8" borderId="5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7"/>
  <sheetViews>
    <sheetView showGridLines="0" workbookViewId="0"/>
  </sheetViews>
  <sheetFormatPr defaultRowHeight="15" x14ac:dyDescent="0.25"/>
  <cols>
    <col min="1" max="1" width="18.7109375" customWidth="1"/>
    <col min="2" max="2" width="5.28515625" customWidth="1"/>
    <col min="3" max="3" width="28.5703125" customWidth="1"/>
    <col min="4" max="4" width="20.140625" customWidth="1"/>
    <col min="5" max="5" width="37.42578125" customWidth="1"/>
    <col min="6" max="6" width="8.28515625" customWidth="1"/>
    <col min="7" max="7" width="8.7109375" customWidth="1"/>
    <col min="8" max="9" width="8.140625" customWidth="1"/>
    <col min="10" max="10" width="8.5703125" customWidth="1"/>
    <col min="11" max="11" width="8.140625" customWidth="1"/>
    <col min="12" max="12" width="8.28515625" customWidth="1"/>
    <col min="13" max="13" width="8.7109375" customWidth="1"/>
    <col min="14" max="14" width="8.28515625" customWidth="1"/>
    <col min="15" max="15" width="8.140625" customWidth="1"/>
    <col min="16" max="16" width="9" customWidth="1"/>
    <col min="17" max="17" width="1" customWidth="1"/>
  </cols>
  <sheetData>
    <row r="1" spans="1:16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</row>
    <row r="2" spans="1:16" ht="22.5" x14ac:dyDescent="0.25">
      <c r="A2" s="39" t="s">
        <v>16</v>
      </c>
      <c r="B2" s="39" t="s">
        <v>17</v>
      </c>
      <c r="C2" s="41" t="s">
        <v>18</v>
      </c>
      <c r="D2" s="5" t="s">
        <v>19</v>
      </c>
      <c r="E2" s="5" t="s">
        <v>20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7">
        <v>0</v>
      </c>
    </row>
    <row r="3" spans="1:16" ht="22.5" x14ac:dyDescent="0.25">
      <c r="A3" s="40"/>
      <c r="B3" s="40"/>
      <c r="C3" s="42"/>
      <c r="D3" s="5" t="s">
        <v>21</v>
      </c>
      <c r="E3" s="5" t="s">
        <v>22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7">
        <v>0</v>
      </c>
    </row>
    <row r="4" spans="1:16" x14ac:dyDescent="0.25">
      <c r="A4" s="40"/>
      <c r="B4" s="40"/>
      <c r="C4" s="8" t="s">
        <v>23</v>
      </c>
      <c r="D4" s="9"/>
      <c r="E4" s="9"/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7">
        <v>0</v>
      </c>
    </row>
    <row r="5" spans="1:16" ht="22.5" x14ac:dyDescent="0.25">
      <c r="A5" s="40"/>
      <c r="B5" s="40"/>
      <c r="C5" s="41" t="s">
        <v>24</v>
      </c>
      <c r="D5" s="5" t="s">
        <v>25</v>
      </c>
      <c r="E5" s="5" t="s">
        <v>26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7">
        <v>0</v>
      </c>
    </row>
    <row r="6" spans="1:16" ht="22.5" x14ac:dyDescent="0.25">
      <c r="A6" s="40"/>
      <c r="B6" s="40"/>
      <c r="C6" s="42"/>
      <c r="D6" s="5" t="s">
        <v>27</v>
      </c>
      <c r="E6" s="5" t="s">
        <v>28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7">
        <v>0</v>
      </c>
    </row>
    <row r="7" spans="1:16" ht="33.75" x14ac:dyDescent="0.25">
      <c r="A7" s="40"/>
      <c r="B7" s="40"/>
      <c r="C7" s="41" t="s">
        <v>29</v>
      </c>
      <c r="D7" s="5" t="s">
        <v>30</v>
      </c>
      <c r="E7" s="5" t="s">
        <v>31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7">
        <v>0</v>
      </c>
    </row>
    <row r="8" spans="1:16" ht="22.5" x14ac:dyDescent="0.25">
      <c r="A8" s="40"/>
      <c r="B8" s="40"/>
      <c r="C8" s="42"/>
      <c r="D8" s="5" t="s">
        <v>32</v>
      </c>
      <c r="E8" s="5" t="s">
        <v>33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7">
        <v>0</v>
      </c>
    </row>
    <row r="9" spans="1:16" x14ac:dyDescent="0.25">
      <c r="A9" s="40"/>
      <c r="B9" s="40"/>
      <c r="C9" s="8" t="s">
        <v>34</v>
      </c>
      <c r="D9" s="9"/>
      <c r="E9" s="9"/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7">
        <v>0</v>
      </c>
    </row>
    <row r="10" spans="1:16" x14ac:dyDescent="0.25">
      <c r="A10" s="40"/>
      <c r="B10" s="40"/>
      <c r="C10" s="11" t="s">
        <v>35</v>
      </c>
      <c r="D10" s="9"/>
      <c r="E10" s="9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 ht="22.5" x14ac:dyDescent="0.25">
      <c r="A11" s="40"/>
      <c r="B11" s="40"/>
      <c r="C11" s="41" t="s">
        <v>36</v>
      </c>
      <c r="D11" s="5" t="s">
        <v>37</v>
      </c>
      <c r="E11" s="5" t="s">
        <v>38</v>
      </c>
      <c r="F11" s="6">
        <v>53.95</v>
      </c>
      <c r="G11" s="6">
        <v>0</v>
      </c>
      <c r="H11" s="6">
        <v>35.53</v>
      </c>
      <c r="I11" s="6">
        <v>0</v>
      </c>
      <c r="J11" s="6">
        <v>0</v>
      </c>
      <c r="K11" s="6">
        <v>135.53</v>
      </c>
      <c r="L11" s="6">
        <v>0</v>
      </c>
      <c r="M11" s="6">
        <v>0</v>
      </c>
      <c r="N11" s="6">
        <v>60.52</v>
      </c>
      <c r="O11" s="6">
        <v>0</v>
      </c>
      <c r="P11" s="7">
        <v>285.52999999999997</v>
      </c>
    </row>
    <row r="12" spans="1:16" ht="22.5" x14ac:dyDescent="0.25">
      <c r="A12" s="40"/>
      <c r="B12" s="40"/>
      <c r="C12" s="42"/>
      <c r="D12" s="5" t="s">
        <v>39</v>
      </c>
      <c r="E12" s="5" t="s">
        <v>40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</row>
    <row r="13" spans="1:16" ht="22.5" x14ac:dyDescent="0.25">
      <c r="A13" s="40"/>
      <c r="B13" s="40"/>
      <c r="C13" s="41" t="s">
        <v>41</v>
      </c>
      <c r="D13" s="5" t="s">
        <v>42</v>
      </c>
      <c r="E13" s="5" t="s">
        <v>43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</row>
    <row r="14" spans="1:16" ht="33.75" x14ac:dyDescent="0.25">
      <c r="A14" s="40"/>
      <c r="B14" s="40"/>
      <c r="C14" s="42"/>
      <c r="D14" s="5" t="s">
        <v>44</v>
      </c>
      <c r="E14" s="5" t="s">
        <v>45</v>
      </c>
      <c r="F14" s="6">
        <v>6931.7</v>
      </c>
      <c r="G14" s="6">
        <v>7327.67</v>
      </c>
      <c r="H14" s="6">
        <v>6445.83</v>
      </c>
      <c r="I14" s="6">
        <v>7458.09</v>
      </c>
      <c r="J14" s="6">
        <v>7188.95</v>
      </c>
      <c r="K14" s="6">
        <v>7561.11</v>
      </c>
      <c r="L14" s="6">
        <v>7457.95</v>
      </c>
      <c r="M14" s="6">
        <v>6744.06</v>
      </c>
      <c r="N14" s="6">
        <v>7605.58</v>
      </c>
      <c r="O14" s="6">
        <v>7707.01</v>
      </c>
      <c r="P14" s="7">
        <v>72427.95</v>
      </c>
    </row>
    <row r="15" spans="1:16" ht="22.5" x14ac:dyDescent="0.25">
      <c r="A15" s="40"/>
      <c r="B15" s="40"/>
      <c r="C15" s="42"/>
      <c r="D15" s="5" t="s">
        <v>46</v>
      </c>
      <c r="E15" s="5" t="s">
        <v>47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</row>
    <row r="16" spans="1:16" ht="33.75" x14ac:dyDescent="0.25">
      <c r="A16" s="40"/>
      <c r="B16" s="40"/>
      <c r="C16" s="42"/>
      <c r="D16" s="5" t="s">
        <v>48</v>
      </c>
      <c r="E16" s="5" t="s">
        <v>49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</row>
    <row r="17" spans="1:16" ht="33.75" x14ac:dyDescent="0.25">
      <c r="A17" s="40"/>
      <c r="B17" s="40"/>
      <c r="C17" s="42"/>
      <c r="D17" s="5" t="s">
        <v>50</v>
      </c>
      <c r="E17" s="5" t="s">
        <v>51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</row>
    <row r="18" spans="1:16" ht="33.75" x14ac:dyDescent="0.25">
      <c r="A18" s="40"/>
      <c r="B18" s="40"/>
      <c r="C18" s="42"/>
      <c r="D18" s="5" t="s">
        <v>52</v>
      </c>
      <c r="E18" s="5" t="s">
        <v>53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</row>
    <row r="19" spans="1:16" ht="33.75" x14ac:dyDescent="0.25">
      <c r="A19" s="40"/>
      <c r="B19" s="40"/>
      <c r="C19" s="42"/>
      <c r="D19" s="5" t="s">
        <v>54</v>
      </c>
      <c r="E19" s="5" t="s">
        <v>55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</row>
    <row r="20" spans="1:16" ht="33.75" x14ac:dyDescent="0.25">
      <c r="A20" s="40"/>
      <c r="B20" s="40"/>
      <c r="C20" s="42"/>
      <c r="D20" s="5" t="s">
        <v>56</v>
      </c>
      <c r="E20" s="5" t="s">
        <v>57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</row>
    <row r="21" spans="1:16" ht="33.75" x14ac:dyDescent="0.25">
      <c r="A21" s="40"/>
      <c r="B21" s="40"/>
      <c r="C21" s="42"/>
      <c r="D21" s="5" t="s">
        <v>58</v>
      </c>
      <c r="E21" s="5" t="s">
        <v>59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</row>
    <row r="22" spans="1:16" ht="33.75" x14ac:dyDescent="0.25">
      <c r="A22" s="40"/>
      <c r="B22" s="40"/>
      <c r="C22" s="42"/>
      <c r="D22" s="5" t="s">
        <v>60</v>
      </c>
      <c r="E22" s="5" t="s">
        <v>61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</row>
    <row r="23" spans="1:16" ht="33.75" x14ac:dyDescent="0.25">
      <c r="A23" s="40"/>
      <c r="B23" s="40"/>
      <c r="C23" s="42"/>
      <c r="D23" s="5" t="s">
        <v>62</v>
      </c>
      <c r="E23" s="5" t="s">
        <v>63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</row>
    <row r="24" spans="1:16" ht="33.75" x14ac:dyDescent="0.25">
      <c r="A24" s="40"/>
      <c r="B24" s="40"/>
      <c r="C24" s="42"/>
      <c r="D24" s="5" t="s">
        <v>64</v>
      </c>
      <c r="E24" s="5" t="s">
        <v>65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7">
        <v>0</v>
      </c>
    </row>
    <row r="25" spans="1:16" ht="22.5" x14ac:dyDescent="0.25">
      <c r="A25" s="40"/>
      <c r="B25" s="40"/>
      <c r="C25" s="42"/>
      <c r="D25" s="5" t="s">
        <v>66</v>
      </c>
      <c r="E25" s="5" t="s">
        <v>67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7">
        <v>0</v>
      </c>
    </row>
    <row r="26" spans="1:16" ht="33.75" x14ac:dyDescent="0.25">
      <c r="A26" s="40"/>
      <c r="B26" s="40"/>
      <c r="C26" s="42"/>
      <c r="D26" s="5" t="s">
        <v>68</v>
      </c>
      <c r="E26" s="5" t="s">
        <v>69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7">
        <v>0</v>
      </c>
    </row>
    <row r="27" spans="1:16" ht="22.5" x14ac:dyDescent="0.25">
      <c r="A27" s="40"/>
      <c r="B27" s="40"/>
      <c r="C27" s="42"/>
      <c r="D27" s="5" t="s">
        <v>70</v>
      </c>
      <c r="E27" s="5" t="s">
        <v>71</v>
      </c>
      <c r="F27" s="6">
        <v>175.44</v>
      </c>
      <c r="G27" s="6">
        <v>1020.66</v>
      </c>
      <c r="H27" s="6">
        <v>219.3</v>
      </c>
      <c r="I27" s="6">
        <v>0</v>
      </c>
      <c r="J27" s="6">
        <v>0</v>
      </c>
      <c r="K27" s="6">
        <v>263.14999999999998</v>
      </c>
      <c r="L27" s="6">
        <v>755.01</v>
      </c>
      <c r="M27" s="6">
        <v>0</v>
      </c>
      <c r="N27" s="6">
        <v>1315.8</v>
      </c>
      <c r="O27" s="6">
        <v>0</v>
      </c>
      <c r="P27" s="7">
        <v>3749.36</v>
      </c>
    </row>
    <row r="28" spans="1:16" ht="22.5" x14ac:dyDescent="0.25">
      <c r="A28" s="40"/>
      <c r="B28" s="40"/>
      <c r="C28" s="42"/>
      <c r="D28" s="5" t="s">
        <v>72</v>
      </c>
      <c r="E28" s="5" t="s">
        <v>73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7">
        <v>0</v>
      </c>
    </row>
    <row r="29" spans="1:16" ht="33.75" x14ac:dyDescent="0.25">
      <c r="A29" s="40"/>
      <c r="B29" s="40"/>
      <c r="C29" s="42"/>
      <c r="D29" s="5" t="s">
        <v>74</v>
      </c>
      <c r="E29" s="5" t="s">
        <v>75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7">
        <v>0</v>
      </c>
    </row>
    <row r="30" spans="1:16" ht="22.5" x14ac:dyDescent="0.25">
      <c r="A30" s="40"/>
      <c r="B30" s="40"/>
      <c r="C30" s="42"/>
      <c r="D30" s="5" t="s">
        <v>76</v>
      </c>
      <c r="E30" s="5" t="s">
        <v>77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7">
        <v>0</v>
      </c>
    </row>
    <row r="31" spans="1:16" ht="33.75" x14ac:dyDescent="0.25">
      <c r="A31" s="40"/>
      <c r="B31" s="40"/>
      <c r="C31" s="42"/>
      <c r="D31" s="5" t="s">
        <v>78</v>
      </c>
      <c r="E31" s="5" t="s">
        <v>79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7">
        <v>0</v>
      </c>
    </row>
    <row r="32" spans="1:16" ht="33.75" x14ac:dyDescent="0.25">
      <c r="A32" s="40"/>
      <c r="B32" s="40"/>
      <c r="C32" s="42"/>
      <c r="D32" s="5" t="s">
        <v>80</v>
      </c>
      <c r="E32" s="5" t="s">
        <v>81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7">
        <v>0</v>
      </c>
    </row>
    <row r="33" spans="1:16" ht="33.75" x14ac:dyDescent="0.25">
      <c r="A33" s="40"/>
      <c r="B33" s="40"/>
      <c r="C33" s="42"/>
      <c r="D33" s="5" t="s">
        <v>82</v>
      </c>
      <c r="E33" s="5" t="s">
        <v>83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7">
        <v>0</v>
      </c>
    </row>
    <row r="34" spans="1:16" ht="22.5" x14ac:dyDescent="0.25">
      <c r="A34" s="40"/>
      <c r="B34" s="40"/>
      <c r="C34" s="42"/>
      <c r="D34" s="5" t="s">
        <v>84</v>
      </c>
      <c r="E34" s="5" t="s">
        <v>85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7">
        <v>0</v>
      </c>
    </row>
    <row r="35" spans="1:16" ht="33.75" x14ac:dyDescent="0.25">
      <c r="A35" s="40"/>
      <c r="B35" s="40"/>
      <c r="C35" s="42"/>
      <c r="D35" s="5" t="s">
        <v>86</v>
      </c>
      <c r="E35" s="5" t="s">
        <v>87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7">
        <v>0</v>
      </c>
    </row>
    <row r="36" spans="1:16" ht="22.5" x14ac:dyDescent="0.25">
      <c r="A36" s="40"/>
      <c r="B36" s="40"/>
      <c r="C36" s="42"/>
      <c r="D36" s="5" t="s">
        <v>88</v>
      </c>
      <c r="E36" s="5" t="s">
        <v>89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7">
        <v>0</v>
      </c>
    </row>
    <row r="37" spans="1:16" ht="22.5" x14ac:dyDescent="0.25">
      <c r="A37" s="40"/>
      <c r="B37" s="40"/>
      <c r="C37" s="42"/>
      <c r="D37" s="5" t="s">
        <v>90</v>
      </c>
      <c r="E37" s="5" t="s">
        <v>91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7">
        <v>0</v>
      </c>
    </row>
    <row r="38" spans="1:16" ht="22.5" x14ac:dyDescent="0.25">
      <c r="A38" s="40"/>
      <c r="B38" s="40"/>
      <c r="C38" s="42"/>
      <c r="D38" s="5" t="s">
        <v>92</v>
      </c>
      <c r="E38" s="5" t="s">
        <v>93</v>
      </c>
      <c r="F38" s="6">
        <v>921</v>
      </c>
      <c r="G38" s="6">
        <v>985.41</v>
      </c>
      <c r="H38" s="6">
        <v>887.68</v>
      </c>
      <c r="I38" s="6">
        <v>996.74</v>
      </c>
      <c r="J38" s="6">
        <v>967.23</v>
      </c>
      <c r="K38" s="6">
        <v>1023.69</v>
      </c>
      <c r="L38" s="6">
        <v>1000.65</v>
      </c>
      <c r="M38" s="6">
        <v>880.75</v>
      </c>
      <c r="N38" s="6">
        <v>1025.98</v>
      </c>
      <c r="O38" s="6">
        <v>1044.8</v>
      </c>
      <c r="P38" s="7">
        <v>9733.93</v>
      </c>
    </row>
    <row r="39" spans="1:16" ht="22.5" x14ac:dyDescent="0.25">
      <c r="A39" s="40"/>
      <c r="B39" s="40"/>
      <c r="C39" s="42"/>
      <c r="D39" s="5" t="s">
        <v>94</v>
      </c>
      <c r="E39" s="5" t="s">
        <v>95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7">
        <v>0</v>
      </c>
    </row>
    <row r="40" spans="1:16" ht="22.5" x14ac:dyDescent="0.25">
      <c r="A40" s="40"/>
      <c r="B40" s="40"/>
      <c r="C40" s="42"/>
      <c r="D40" s="5" t="s">
        <v>96</v>
      </c>
      <c r="E40" s="5" t="s">
        <v>97</v>
      </c>
      <c r="F40" s="6">
        <v>70.180000000000007</v>
      </c>
      <c r="G40" s="6">
        <v>0</v>
      </c>
      <c r="H40" s="6">
        <v>0</v>
      </c>
      <c r="I40" s="6">
        <v>0</v>
      </c>
      <c r="J40" s="6">
        <v>0</v>
      </c>
      <c r="K40" s="6">
        <v>377.19</v>
      </c>
      <c r="L40" s="6">
        <v>254.39</v>
      </c>
      <c r="M40" s="6">
        <v>184.21</v>
      </c>
      <c r="N40" s="6">
        <v>17.55</v>
      </c>
      <c r="O40" s="6">
        <v>0</v>
      </c>
      <c r="P40" s="7">
        <v>903.52</v>
      </c>
    </row>
    <row r="41" spans="1:16" ht="22.5" x14ac:dyDescent="0.25">
      <c r="A41" s="40"/>
      <c r="B41" s="40"/>
      <c r="C41" s="41" t="s">
        <v>98</v>
      </c>
      <c r="D41" s="5" t="s">
        <v>99</v>
      </c>
      <c r="E41" s="5" t="s">
        <v>100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7">
        <v>0</v>
      </c>
    </row>
    <row r="42" spans="1:16" ht="22.5" x14ac:dyDescent="0.25">
      <c r="A42" s="40"/>
      <c r="B42" s="40"/>
      <c r="C42" s="42"/>
      <c r="D42" s="5" t="s">
        <v>101</v>
      </c>
      <c r="E42" s="5" t="s">
        <v>102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7">
        <v>0</v>
      </c>
    </row>
    <row r="43" spans="1:16" ht="22.5" x14ac:dyDescent="0.25">
      <c r="A43" s="40"/>
      <c r="B43" s="40"/>
      <c r="C43" s="42"/>
      <c r="D43" s="5" t="s">
        <v>103</v>
      </c>
      <c r="E43" s="5" t="s">
        <v>104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7">
        <v>0</v>
      </c>
    </row>
    <row r="44" spans="1:16" ht="22.5" x14ac:dyDescent="0.25">
      <c r="A44" s="40"/>
      <c r="B44" s="40"/>
      <c r="C44" s="42"/>
      <c r="D44" s="5" t="s">
        <v>105</v>
      </c>
      <c r="E44" s="5" t="s">
        <v>106</v>
      </c>
      <c r="F44" s="6">
        <v>0</v>
      </c>
      <c r="G44" s="6">
        <v>0</v>
      </c>
      <c r="H44" s="6">
        <v>0</v>
      </c>
      <c r="I44" s="6">
        <v>1345.11</v>
      </c>
      <c r="J44" s="6">
        <v>0</v>
      </c>
      <c r="K44" s="6">
        <v>0</v>
      </c>
      <c r="L44" s="6">
        <v>1116.8599999999999</v>
      </c>
      <c r="M44" s="6">
        <v>0</v>
      </c>
      <c r="N44" s="6">
        <v>0</v>
      </c>
      <c r="O44" s="6">
        <v>0</v>
      </c>
      <c r="P44" s="7">
        <v>2461.9699999999998</v>
      </c>
    </row>
    <row r="45" spans="1:16" ht="22.5" x14ac:dyDescent="0.25">
      <c r="A45" s="40"/>
      <c r="B45" s="40"/>
      <c r="C45" s="4" t="s">
        <v>107</v>
      </c>
      <c r="D45" s="5" t="s">
        <v>108</v>
      </c>
      <c r="E45" s="5" t="s">
        <v>109</v>
      </c>
      <c r="F45" s="6">
        <v>8839.9599999999991</v>
      </c>
      <c r="G45" s="6">
        <v>8764.02</v>
      </c>
      <c r="H45" s="6">
        <v>7785.07</v>
      </c>
      <c r="I45" s="6">
        <v>8864.5400000000009</v>
      </c>
      <c r="J45" s="6">
        <v>8457.42</v>
      </c>
      <c r="K45" s="6">
        <v>9040.2000000000007</v>
      </c>
      <c r="L45" s="6">
        <v>8794.5400000000009</v>
      </c>
      <c r="M45" s="6">
        <v>7658.55</v>
      </c>
      <c r="N45" s="6">
        <v>9731.08</v>
      </c>
      <c r="O45" s="6">
        <v>9307.01</v>
      </c>
      <c r="P45" s="7">
        <v>87242.39</v>
      </c>
    </row>
    <row r="46" spans="1:16" ht="22.5" x14ac:dyDescent="0.25">
      <c r="A46" s="40"/>
      <c r="B46" s="40"/>
      <c r="C46" s="41" t="s">
        <v>110</v>
      </c>
      <c r="D46" s="5" t="s">
        <v>111</v>
      </c>
      <c r="E46" s="5" t="s">
        <v>112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7">
        <v>0</v>
      </c>
    </row>
    <row r="47" spans="1:16" ht="22.5" x14ac:dyDescent="0.25">
      <c r="A47" s="40"/>
      <c r="B47" s="40"/>
      <c r="C47" s="42"/>
      <c r="D47" s="5" t="s">
        <v>113</v>
      </c>
      <c r="E47" s="5" t="s">
        <v>114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7">
        <v>0</v>
      </c>
    </row>
    <row r="48" spans="1:16" ht="22.5" x14ac:dyDescent="0.25">
      <c r="A48" s="40"/>
      <c r="B48" s="40"/>
      <c r="C48" s="42"/>
      <c r="D48" s="5" t="s">
        <v>115</v>
      </c>
      <c r="E48" s="5" t="s">
        <v>116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7">
        <v>0</v>
      </c>
    </row>
    <row r="49" spans="1:16" ht="22.5" x14ac:dyDescent="0.25">
      <c r="A49" s="40"/>
      <c r="B49" s="40"/>
      <c r="C49" s="42"/>
      <c r="D49" s="5" t="s">
        <v>117</v>
      </c>
      <c r="E49" s="5" t="s">
        <v>118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7">
        <v>0</v>
      </c>
    </row>
    <row r="50" spans="1:16" ht="33.75" x14ac:dyDescent="0.25">
      <c r="A50" s="40"/>
      <c r="B50" s="40"/>
      <c r="C50" s="4" t="s">
        <v>119</v>
      </c>
      <c r="D50" s="5" t="s">
        <v>120</v>
      </c>
      <c r="E50" s="5" t="s">
        <v>121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7">
        <v>0</v>
      </c>
    </row>
    <row r="51" spans="1:16" ht="22.5" x14ac:dyDescent="0.25">
      <c r="A51" s="40"/>
      <c r="B51" s="40"/>
      <c r="C51" s="4" t="s">
        <v>122</v>
      </c>
      <c r="D51" s="5" t="s">
        <v>123</v>
      </c>
      <c r="E51" s="5" t="s">
        <v>124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7">
        <v>0</v>
      </c>
    </row>
    <row r="52" spans="1:16" ht="22.5" x14ac:dyDescent="0.25">
      <c r="A52" s="40"/>
      <c r="B52" s="40"/>
      <c r="C52" s="4" t="s">
        <v>125</v>
      </c>
      <c r="D52" s="5" t="s">
        <v>126</v>
      </c>
      <c r="E52" s="5" t="s">
        <v>127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7">
        <v>0</v>
      </c>
    </row>
    <row r="53" spans="1:16" ht="22.5" x14ac:dyDescent="0.25">
      <c r="A53" s="40"/>
      <c r="B53" s="40"/>
      <c r="C53" s="41" t="s">
        <v>128</v>
      </c>
      <c r="D53" s="5" t="s">
        <v>129</v>
      </c>
      <c r="E53" s="5" t="s">
        <v>130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40</v>
      </c>
      <c r="M53" s="6">
        <v>-20</v>
      </c>
      <c r="N53" s="6">
        <v>-20</v>
      </c>
      <c r="O53" s="6">
        <v>-70.400000000000006</v>
      </c>
      <c r="P53" s="7">
        <v>-70.400000000000006</v>
      </c>
    </row>
    <row r="54" spans="1:16" ht="22.5" x14ac:dyDescent="0.25">
      <c r="A54" s="40"/>
      <c r="B54" s="40"/>
      <c r="C54" s="42"/>
      <c r="D54" s="5" t="s">
        <v>131</v>
      </c>
      <c r="E54" s="5" t="s">
        <v>132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7">
        <v>0</v>
      </c>
    </row>
    <row r="55" spans="1:16" ht="22.5" x14ac:dyDescent="0.25">
      <c r="A55" s="40"/>
      <c r="B55" s="40"/>
      <c r="C55" s="42"/>
      <c r="D55" s="5" t="s">
        <v>133</v>
      </c>
      <c r="E55" s="5" t="s">
        <v>134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7">
        <v>0</v>
      </c>
    </row>
    <row r="56" spans="1:16" ht="22.5" x14ac:dyDescent="0.25">
      <c r="A56" s="40"/>
      <c r="B56" s="40"/>
      <c r="C56" s="42"/>
      <c r="D56" s="5" t="s">
        <v>135</v>
      </c>
      <c r="E56" s="5" t="s">
        <v>136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7">
        <v>0</v>
      </c>
    </row>
    <row r="57" spans="1:16" x14ac:dyDescent="0.25">
      <c r="A57" s="40"/>
      <c r="B57" s="40"/>
      <c r="C57" s="8" t="s">
        <v>137</v>
      </c>
      <c r="D57" s="9"/>
      <c r="E57" s="9"/>
      <c r="F57" s="10">
        <v>16992.23</v>
      </c>
      <c r="G57" s="10">
        <v>18097.759999999998</v>
      </c>
      <c r="H57" s="10">
        <v>15373.41</v>
      </c>
      <c r="I57" s="10">
        <v>18664.48</v>
      </c>
      <c r="J57" s="10">
        <v>16613.599999999999</v>
      </c>
      <c r="K57" s="10">
        <v>18400.87</v>
      </c>
      <c r="L57" s="10">
        <v>19419.400000000001</v>
      </c>
      <c r="M57" s="10">
        <v>15447.57</v>
      </c>
      <c r="N57" s="10">
        <v>19736.509999999998</v>
      </c>
      <c r="O57" s="10">
        <v>17988.419999999998</v>
      </c>
      <c r="P57" s="7">
        <v>176734.25</v>
      </c>
    </row>
    <row r="58" spans="1:16" ht="22.5" x14ac:dyDescent="0.25">
      <c r="A58" s="40"/>
      <c r="B58" s="40"/>
      <c r="C58" s="41" t="s">
        <v>138</v>
      </c>
      <c r="D58" s="5" t="s">
        <v>139</v>
      </c>
      <c r="E58" s="5" t="s">
        <v>140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7">
        <v>0</v>
      </c>
    </row>
    <row r="59" spans="1:16" ht="22.5" x14ac:dyDescent="0.25">
      <c r="A59" s="40"/>
      <c r="B59" s="40"/>
      <c r="C59" s="42"/>
      <c r="D59" s="5" t="s">
        <v>141</v>
      </c>
      <c r="E59" s="5" t="s">
        <v>142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7">
        <v>0</v>
      </c>
    </row>
    <row r="60" spans="1:16" ht="22.5" x14ac:dyDescent="0.25">
      <c r="A60" s="40"/>
      <c r="B60" s="40"/>
      <c r="C60" s="41" t="s">
        <v>143</v>
      </c>
      <c r="D60" s="5" t="s">
        <v>144</v>
      </c>
      <c r="E60" s="5" t="s">
        <v>145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7">
        <v>0</v>
      </c>
    </row>
    <row r="61" spans="1:16" ht="22.5" x14ac:dyDescent="0.25">
      <c r="A61" s="40"/>
      <c r="B61" s="40"/>
      <c r="C61" s="42"/>
      <c r="D61" s="5" t="s">
        <v>146</v>
      </c>
      <c r="E61" s="5" t="s">
        <v>147</v>
      </c>
      <c r="F61" s="6">
        <v>40.01</v>
      </c>
      <c r="G61" s="6">
        <v>40.01</v>
      </c>
      <c r="H61" s="6">
        <v>40.01</v>
      </c>
      <c r="I61" s="6">
        <v>40.01</v>
      </c>
      <c r="J61" s="6">
        <v>40.01</v>
      </c>
      <c r="K61" s="6">
        <v>40.01</v>
      </c>
      <c r="L61" s="6">
        <v>40.01</v>
      </c>
      <c r="M61" s="6">
        <v>40.01</v>
      </c>
      <c r="N61" s="6">
        <v>40.01</v>
      </c>
      <c r="O61" s="6">
        <v>0</v>
      </c>
      <c r="P61" s="7">
        <v>360.09</v>
      </c>
    </row>
    <row r="62" spans="1:16" ht="33.75" x14ac:dyDescent="0.25">
      <c r="A62" s="40"/>
      <c r="B62" s="40"/>
      <c r="C62" s="42"/>
      <c r="D62" s="5" t="s">
        <v>148</v>
      </c>
      <c r="E62" s="5" t="s">
        <v>149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7">
        <v>0</v>
      </c>
    </row>
    <row r="63" spans="1:16" ht="22.5" x14ac:dyDescent="0.25">
      <c r="A63" s="40"/>
      <c r="B63" s="40"/>
      <c r="C63" s="42"/>
      <c r="D63" s="5" t="s">
        <v>150</v>
      </c>
      <c r="E63" s="5" t="s">
        <v>151</v>
      </c>
      <c r="F63" s="6">
        <v>413.72</v>
      </c>
      <c r="G63" s="6">
        <v>413.72</v>
      </c>
      <c r="H63" s="6">
        <v>413.72</v>
      </c>
      <c r="I63" s="6">
        <v>413.72</v>
      </c>
      <c r="J63" s="6">
        <v>413.72</v>
      </c>
      <c r="K63" s="6">
        <v>413.72</v>
      </c>
      <c r="L63" s="6">
        <v>413.72</v>
      </c>
      <c r="M63" s="6">
        <v>413.72</v>
      </c>
      <c r="N63" s="6">
        <v>413.72</v>
      </c>
      <c r="O63" s="6">
        <v>0</v>
      </c>
      <c r="P63" s="7">
        <v>3723.48</v>
      </c>
    </row>
    <row r="64" spans="1:16" ht="22.5" x14ac:dyDescent="0.25">
      <c r="A64" s="40"/>
      <c r="B64" s="40"/>
      <c r="C64" s="42"/>
      <c r="D64" s="5" t="s">
        <v>152</v>
      </c>
      <c r="E64" s="5" t="s">
        <v>153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7">
        <v>0</v>
      </c>
    </row>
    <row r="65" spans="1:16" ht="22.5" x14ac:dyDescent="0.25">
      <c r="A65" s="40"/>
      <c r="B65" s="40"/>
      <c r="C65" s="42"/>
      <c r="D65" s="5" t="s">
        <v>154</v>
      </c>
      <c r="E65" s="5" t="s">
        <v>155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7">
        <v>0</v>
      </c>
    </row>
    <row r="66" spans="1:16" ht="22.5" x14ac:dyDescent="0.25">
      <c r="A66" s="40"/>
      <c r="B66" s="40"/>
      <c r="C66" s="41" t="s">
        <v>156</v>
      </c>
      <c r="D66" s="5" t="s">
        <v>157</v>
      </c>
      <c r="E66" s="5" t="s">
        <v>158</v>
      </c>
      <c r="F66" s="6">
        <v>0</v>
      </c>
      <c r="G66" s="6">
        <v>8721.25</v>
      </c>
      <c r="H66" s="6">
        <v>0</v>
      </c>
      <c r="I66" s="6">
        <v>0</v>
      </c>
      <c r="J66" s="6">
        <v>0</v>
      </c>
      <c r="K66" s="6">
        <v>1206.1400000000001</v>
      </c>
      <c r="L66" s="6">
        <v>0</v>
      </c>
      <c r="M66" s="6">
        <v>0</v>
      </c>
      <c r="N66" s="6">
        <v>0</v>
      </c>
      <c r="O66" s="6">
        <v>0</v>
      </c>
      <c r="P66" s="7">
        <v>9927.39</v>
      </c>
    </row>
    <row r="67" spans="1:16" ht="33.75" x14ac:dyDescent="0.25">
      <c r="A67" s="40"/>
      <c r="B67" s="40"/>
      <c r="C67" s="42"/>
      <c r="D67" s="5" t="s">
        <v>159</v>
      </c>
      <c r="E67" s="5" t="s">
        <v>160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7">
        <v>0</v>
      </c>
    </row>
    <row r="68" spans="1:16" ht="33.75" x14ac:dyDescent="0.25">
      <c r="A68" s="40"/>
      <c r="B68" s="40"/>
      <c r="C68" s="42"/>
      <c r="D68" s="5" t="s">
        <v>161</v>
      </c>
      <c r="E68" s="5" t="s">
        <v>162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7">
        <v>0</v>
      </c>
    </row>
    <row r="69" spans="1:16" ht="22.5" x14ac:dyDescent="0.25">
      <c r="A69" s="40"/>
      <c r="B69" s="40"/>
      <c r="C69" s="42"/>
      <c r="D69" s="5" t="s">
        <v>163</v>
      </c>
      <c r="E69" s="5" t="s">
        <v>164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7">
        <v>0</v>
      </c>
    </row>
    <row r="70" spans="1:16" ht="33.75" x14ac:dyDescent="0.25">
      <c r="A70" s="40"/>
      <c r="B70" s="40"/>
      <c r="C70" s="42"/>
      <c r="D70" s="5" t="s">
        <v>165</v>
      </c>
      <c r="E70" s="5" t="s">
        <v>166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7">
        <v>0</v>
      </c>
    </row>
    <row r="71" spans="1:16" ht="33.75" x14ac:dyDescent="0.25">
      <c r="A71" s="40"/>
      <c r="B71" s="40"/>
      <c r="C71" s="42"/>
      <c r="D71" s="5" t="s">
        <v>167</v>
      </c>
      <c r="E71" s="5" t="s">
        <v>168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7">
        <v>0</v>
      </c>
    </row>
    <row r="72" spans="1:16" ht="33.75" x14ac:dyDescent="0.25">
      <c r="A72" s="40"/>
      <c r="B72" s="40"/>
      <c r="C72" s="42"/>
      <c r="D72" s="5" t="s">
        <v>169</v>
      </c>
      <c r="E72" s="5" t="s">
        <v>170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7">
        <v>0</v>
      </c>
    </row>
    <row r="73" spans="1:16" ht="33.75" x14ac:dyDescent="0.25">
      <c r="A73" s="40"/>
      <c r="B73" s="40"/>
      <c r="C73" s="42"/>
      <c r="D73" s="5" t="s">
        <v>171</v>
      </c>
      <c r="E73" s="5" t="s">
        <v>172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7">
        <v>0</v>
      </c>
    </row>
    <row r="74" spans="1:16" ht="33.75" x14ac:dyDescent="0.25">
      <c r="A74" s="40"/>
      <c r="B74" s="40"/>
      <c r="C74" s="42"/>
      <c r="D74" s="5" t="s">
        <v>173</v>
      </c>
      <c r="E74" s="5" t="s">
        <v>174</v>
      </c>
      <c r="F74" s="6">
        <v>8667.68</v>
      </c>
      <c r="G74" s="6">
        <v>8299.58</v>
      </c>
      <c r="H74" s="6">
        <v>7503.97</v>
      </c>
      <c r="I74" s="6">
        <v>8655.36</v>
      </c>
      <c r="J74" s="6">
        <v>6964.74</v>
      </c>
      <c r="K74" s="6">
        <v>11087.27</v>
      </c>
      <c r="L74" s="6">
        <v>11217.15</v>
      </c>
      <c r="M74" s="6">
        <v>14577.28</v>
      </c>
      <c r="N74" s="6">
        <v>4962.74</v>
      </c>
      <c r="O74" s="6">
        <v>500</v>
      </c>
      <c r="P74" s="7">
        <v>82435.77</v>
      </c>
    </row>
    <row r="75" spans="1:16" ht="33.75" x14ac:dyDescent="0.25">
      <c r="A75" s="40"/>
      <c r="B75" s="40"/>
      <c r="C75" s="42"/>
      <c r="D75" s="5" t="s">
        <v>175</v>
      </c>
      <c r="E75" s="5" t="s">
        <v>176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7">
        <v>0</v>
      </c>
    </row>
    <row r="76" spans="1:16" ht="33.75" x14ac:dyDescent="0.25">
      <c r="A76" s="40"/>
      <c r="B76" s="40"/>
      <c r="C76" s="42"/>
      <c r="D76" s="5" t="s">
        <v>177</v>
      </c>
      <c r="E76" s="5" t="s">
        <v>178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7">
        <v>0</v>
      </c>
    </row>
    <row r="77" spans="1:16" ht="33.75" x14ac:dyDescent="0.25">
      <c r="A77" s="40"/>
      <c r="B77" s="40"/>
      <c r="C77" s="42"/>
      <c r="D77" s="5" t="s">
        <v>179</v>
      </c>
      <c r="E77" s="5" t="s">
        <v>180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7">
        <v>0</v>
      </c>
    </row>
    <row r="78" spans="1:16" ht="33.75" x14ac:dyDescent="0.25">
      <c r="A78" s="40"/>
      <c r="B78" s="40"/>
      <c r="C78" s="42"/>
      <c r="D78" s="5" t="s">
        <v>181</v>
      </c>
      <c r="E78" s="5" t="s">
        <v>182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1486.3</v>
      </c>
      <c r="O78" s="6">
        <v>0</v>
      </c>
      <c r="P78" s="7">
        <v>1486.3</v>
      </c>
    </row>
    <row r="79" spans="1:16" ht="33.75" x14ac:dyDescent="0.25">
      <c r="A79" s="40"/>
      <c r="B79" s="40"/>
      <c r="C79" s="42"/>
      <c r="D79" s="5" t="s">
        <v>183</v>
      </c>
      <c r="E79" s="5" t="s">
        <v>184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7">
        <v>0</v>
      </c>
    </row>
    <row r="80" spans="1:16" ht="33.75" x14ac:dyDescent="0.25">
      <c r="A80" s="40"/>
      <c r="B80" s="40"/>
      <c r="C80" s="42"/>
      <c r="D80" s="5" t="s">
        <v>185</v>
      </c>
      <c r="E80" s="5" t="s">
        <v>186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7">
        <v>0</v>
      </c>
    </row>
    <row r="81" spans="1:16" ht="33.75" x14ac:dyDescent="0.25">
      <c r="A81" s="40"/>
      <c r="B81" s="40"/>
      <c r="C81" s="42"/>
      <c r="D81" s="5" t="s">
        <v>187</v>
      </c>
      <c r="E81" s="5" t="s">
        <v>188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7">
        <v>0</v>
      </c>
    </row>
    <row r="82" spans="1:16" ht="33.75" x14ac:dyDescent="0.25">
      <c r="A82" s="40"/>
      <c r="B82" s="40"/>
      <c r="C82" s="42"/>
      <c r="D82" s="5" t="s">
        <v>189</v>
      </c>
      <c r="E82" s="5" t="s">
        <v>190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3600</v>
      </c>
      <c r="M82" s="6">
        <v>0</v>
      </c>
      <c r="N82" s="6">
        <v>0</v>
      </c>
      <c r="O82" s="6">
        <v>0</v>
      </c>
      <c r="P82" s="7">
        <v>3600</v>
      </c>
    </row>
    <row r="83" spans="1:16" ht="33.75" x14ac:dyDescent="0.25">
      <c r="A83" s="40"/>
      <c r="B83" s="40"/>
      <c r="C83" s="42"/>
      <c r="D83" s="5" t="s">
        <v>191</v>
      </c>
      <c r="E83" s="5" t="s">
        <v>192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604.5</v>
      </c>
      <c r="N83" s="6">
        <v>0</v>
      </c>
      <c r="O83" s="6">
        <v>0</v>
      </c>
      <c r="P83" s="7">
        <v>604.5</v>
      </c>
    </row>
    <row r="84" spans="1:16" ht="33.75" x14ac:dyDescent="0.25">
      <c r="A84" s="40"/>
      <c r="B84" s="40"/>
      <c r="C84" s="42"/>
      <c r="D84" s="5" t="s">
        <v>193</v>
      </c>
      <c r="E84" s="5" t="s">
        <v>194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7">
        <v>0</v>
      </c>
    </row>
    <row r="85" spans="1:16" ht="22.5" x14ac:dyDescent="0.25">
      <c r="A85" s="40"/>
      <c r="B85" s="40"/>
      <c r="C85" s="42"/>
      <c r="D85" s="5" t="s">
        <v>195</v>
      </c>
      <c r="E85" s="5" t="s">
        <v>196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7">
        <v>0</v>
      </c>
    </row>
    <row r="86" spans="1:16" ht="33.75" x14ac:dyDescent="0.25">
      <c r="A86" s="40"/>
      <c r="B86" s="40"/>
      <c r="C86" s="42"/>
      <c r="D86" s="5" t="s">
        <v>197</v>
      </c>
      <c r="E86" s="5" t="s">
        <v>198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7">
        <v>0</v>
      </c>
    </row>
    <row r="87" spans="1:16" ht="33.75" x14ac:dyDescent="0.25">
      <c r="A87" s="40"/>
      <c r="B87" s="40"/>
      <c r="C87" s="42"/>
      <c r="D87" s="5" t="s">
        <v>199</v>
      </c>
      <c r="E87" s="5" t="s">
        <v>200</v>
      </c>
      <c r="F87" s="6">
        <v>439.8</v>
      </c>
      <c r="G87" s="6">
        <v>-746.65</v>
      </c>
      <c r="H87" s="6">
        <v>371.81</v>
      </c>
      <c r="I87" s="6">
        <v>0</v>
      </c>
      <c r="J87" s="6">
        <v>0</v>
      </c>
      <c r="K87" s="6">
        <v>0</v>
      </c>
      <c r="L87" s="6">
        <v>111.3</v>
      </c>
      <c r="M87" s="6">
        <v>0</v>
      </c>
      <c r="N87" s="6">
        <v>0</v>
      </c>
      <c r="O87" s="6">
        <v>0</v>
      </c>
      <c r="P87" s="7">
        <v>176.26</v>
      </c>
    </row>
    <row r="88" spans="1:16" ht="33.75" x14ac:dyDescent="0.25">
      <c r="A88" s="40"/>
      <c r="B88" s="40"/>
      <c r="C88" s="42"/>
      <c r="D88" s="5" t="s">
        <v>201</v>
      </c>
      <c r="E88" s="5" t="s">
        <v>202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7">
        <v>0</v>
      </c>
    </row>
    <row r="89" spans="1:16" ht="33.75" x14ac:dyDescent="0.25">
      <c r="A89" s="40"/>
      <c r="B89" s="40"/>
      <c r="C89" s="42"/>
      <c r="D89" s="5" t="s">
        <v>203</v>
      </c>
      <c r="E89" s="5" t="s">
        <v>204</v>
      </c>
      <c r="F89" s="6">
        <v>420</v>
      </c>
      <c r="G89" s="6">
        <v>0</v>
      </c>
      <c r="H89" s="6">
        <v>840</v>
      </c>
      <c r="I89" s="6">
        <v>420</v>
      </c>
      <c r="J89" s="6">
        <v>420</v>
      </c>
      <c r="K89" s="6">
        <v>420</v>
      </c>
      <c r="L89" s="6">
        <v>420</v>
      </c>
      <c r="M89" s="6">
        <v>420</v>
      </c>
      <c r="N89" s="6">
        <v>420</v>
      </c>
      <c r="O89" s="6">
        <v>420</v>
      </c>
      <c r="P89" s="7">
        <v>4200</v>
      </c>
    </row>
    <row r="90" spans="1:16" ht="33.75" x14ac:dyDescent="0.25">
      <c r="A90" s="40"/>
      <c r="B90" s="40"/>
      <c r="C90" s="42"/>
      <c r="D90" s="5" t="s">
        <v>205</v>
      </c>
      <c r="E90" s="5" t="s">
        <v>206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7">
        <v>0</v>
      </c>
    </row>
    <row r="91" spans="1:16" ht="33.75" x14ac:dyDescent="0.25">
      <c r="A91" s="40"/>
      <c r="B91" s="40"/>
      <c r="C91" s="42"/>
      <c r="D91" s="5" t="s">
        <v>207</v>
      </c>
      <c r="E91" s="5" t="s">
        <v>208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7">
        <v>0</v>
      </c>
    </row>
    <row r="92" spans="1:16" ht="33.75" x14ac:dyDescent="0.25">
      <c r="A92" s="40"/>
      <c r="B92" s="40"/>
      <c r="C92" s="42"/>
      <c r="D92" s="5" t="s">
        <v>209</v>
      </c>
      <c r="E92" s="5" t="s">
        <v>210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7">
        <v>0</v>
      </c>
    </row>
    <row r="93" spans="1:16" ht="22.5" x14ac:dyDescent="0.25">
      <c r="A93" s="40"/>
      <c r="B93" s="40"/>
      <c r="C93" s="42"/>
      <c r="D93" s="5" t="s">
        <v>211</v>
      </c>
      <c r="E93" s="5" t="s">
        <v>212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7">
        <v>0</v>
      </c>
    </row>
    <row r="94" spans="1:16" ht="33.75" x14ac:dyDescent="0.25">
      <c r="A94" s="40"/>
      <c r="B94" s="40"/>
      <c r="C94" s="42"/>
      <c r="D94" s="5" t="s">
        <v>213</v>
      </c>
      <c r="E94" s="5" t="s">
        <v>214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7">
        <v>0</v>
      </c>
    </row>
    <row r="95" spans="1:16" ht="33.75" x14ac:dyDescent="0.25">
      <c r="A95" s="40"/>
      <c r="B95" s="40"/>
      <c r="C95" s="42"/>
      <c r="D95" s="5" t="s">
        <v>215</v>
      </c>
      <c r="E95" s="5" t="s">
        <v>216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7">
        <v>0</v>
      </c>
    </row>
    <row r="96" spans="1:16" ht="22.5" x14ac:dyDescent="0.25">
      <c r="A96" s="40"/>
      <c r="B96" s="40"/>
      <c r="C96" s="42"/>
      <c r="D96" s="5" t="s">
        <v>217</v>
      </c>
      <c r="E96" s="5" t="s">
        <v>218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459.96</v>
      </c>
      <c r="O96" s="6">
        <v>0</v>
      </c>
      <c r="P96" s="7">
        <v>459.96</v>
      </c>
    </row>
    <row r="97" spans="1:16" ht="22.5" x14ac:dyDescent="0.25">
      <c r="A97" s="40"/>
      <c r="B97" s="40"/>
      <c r="C97" s="42"/>
      <c r="D97" s="5" t="s">
        <v>219</v>
      </c>
      <c r="E97" s="5" t="s">
        <v>220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7">
        <v>0</v>
      </c>
    </row>
    <row r="98" spans="1:16" ht="22.5" x14ac:dyDescent="0.25">
      <c r="A98" s="40"/>
      <c r="B98" s="40"/>
      <c r="C98" s="42"/>
      <c r="D98" s="5" t="s">
        <v>221</v>
      </c>
      <c r="E98" s="5" t="s">
        <v>222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7">
        <v>0</v>
      </c>
    </row>
    <row r="99" spans="1:16" ht="22.5" x14ac:dyDescent="0.25">
      <c r="A99" s="40"/>
      <c r="B99" s="40"/>
      <c r="C99" s="42"/>
      <c r="D99" s="5" t="s">
        <v>223</v>
      </c>
      <c r="E99" s="5" t="s">
        <v>224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7">
        <v>0</v>
      </c>
    </row>
    <row r="100" spans="1:16" ht="33.75" x14ac:dyDescent="0.25">
      <c r="A100" s="40"/>
      <c r="B100" s="40"/>
      <c r="C100" s="42"/>
      <c r="D100" s="5" t="s">
        <v>225</v>
      </c>
      <c r="E100" s="5" t="s">
        <v>226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7">
        <v>0</v>
      </c>
    </row>
    <row r="101" spans="1:16" ht="22.5" x14ac:dyDescent="0.25">
      <c r="A101" s="40"/>
      <c r="B101" s="40"/>
      <c r="C101" s="42"/>
      <c r="D101" s="5" t="s">
        <v>227</v>
      </c>
      <c r="E101" s="5" t="s">
        <v>228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7">
        <v>0</v>
      </c>
    </row>
    <row r="102" spans="1:16" ht="22.5" x14ac:dyDescent="0.25">
      <c r="A102" s="40"/>
      <c r="B102" s="40"/>
      <c r="C102" s="42"/>
      <c r="D102" s="5" t="s">
        <v>229</v>
      </c>
      <c r="E102" s="5" t="s">
        <v>230</v>
      </c>
      <c r="F102" s="6">
        <v>1778.84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7">
        <v>1778.84</v>
      </c>
    </row>
    <row r="103" spans="1:16" ht="22.5" x14ac:dyDescent="0.25">
      <c r="A103" s="40"/>
      <c r="B103" s="40"/>
      <c r="C103" s="42"/>
      <c r="D103" s="5" t="s">
        <v>231</v>
      </c>
      <c r="E103" s="5" t="s">
        <v>232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7">
        <v>0</v>
      </c>
    </row>
    <row r="104" spans="1:16" ht="22.5" x14ac:dyDescent="0.25">
      <c r="A104" s="40"/>
      <c r="B104" s="40"/>
      <c r="C104" s="42"/>
      <c r="D104" s="5" t="s">
        <v>233</v>
      </c>
      <c r="E104" s="5" t="s">
        <v>234</v>
      </c>
      <c r="F104" s="6">
        <v>313.05</v>
      </c>
      <c r="G104" s="6">
        <v>0</v>
      </c>
      <c r="H104" s="6">
        <v>0</v>
      </c>
      <c r="I104" s="6">
        <v>3691.23</v>
      </c>
      <c r="J104" s="6">
        <v>0</v>
      </c>
      <c r="K104" s="6">
        <v>0</v>
      </c>
      <c r="L104" s="6">
        <v>887.4</v>
      </c>
      <c r="M104" s="6">
        <v>0</v>
      </c>
      <c r="N104" s="6">
        <v>3904.08</v>
      </c>
      <c r="O104" s="6">
        <v>0</v>
      </c>
      <c r="P104" s="7">
        <v>8795.76</v>
      </c>
    </row>
    <row r="105" spans="1:16" ht="33.75" x14ac:dyDescent="0.25">
      <c r="A105" s="40"/>
      <c r="B105" s="40"/>
      <c r="C105" s="42"/>
      <c r="D105" s="5" t="s">
        <v>235</v>
      </c>
      <c r="E105" s="5" t="s">
        <v>236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7">
        <v>0</v>
      </c>
    </row>
    <row r="106" spans="1:16" ht="22.5" x14ac:dyDescent="0.25">
      <c r="A106" s="40"/>
      <c r="B106" s="40"/>
      <c r="C106" s="42"/>
      <c r="D106" s="5" t="s">
        <v>237</v>
      </c>
      <c r="E106" s="5" t="s">
        <v>238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7">
        <v>0</v>
      </c>
    </row>
    <row r="107" spans="1:16" ht="33.75" x14ac:dyDescent="0.25">
      <c r="A107" s="40"/>
      <c r="B107" s="40"/>
      <c r="C107" s="42"/>
      <c r="D107" s="5" t="s">
        <v>239</v>
      </c>
      <c r="E107" s="5" t="s">
        <v>240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7">
        <v>0</v>
      </c>
    </row>
    <row r="108" spans="1:16" ht="33.75" x14ac:dyDescent="0.25">
      <c r="A108" s="40"/>
      <c r="B108" s="40"/>
      <c r="C108" s="42"/>
      <c r="D108" s="5" t="s">
        <v>241</v>
      </c>
      <c r="E108" s="5" t="s">
        <v>242</v>
      </c>
      <c r="F108" s="6">
        <v>675</v>
      </c>
      <c r="G108" s="6">
        <v>680.92</v>
      </c>
      <c r="H108" s="6">
        <v>0</v>
      </c>
      <c r="I108" s="6">
        <v>0</v>
      </c>
      <c r="J108" s="6">
        <v>0</v>
      </c>
      <c r="K108" s="6">
        <v>0</v>
      </c>
      <c r="L108" s="6">
        <v>675</v>
      </c>
      <c r="M108" s="6">
        <v>0</v>
      </c>
      <c r="N108" s="6">
        <v>0</v>
      </c>
      <c r="O108" s="6">
        <v>0</v>
      </c>
      <c r="P108" s="7">
        <v>2030.92</v>
      </c>
    </row>
    <row r="109" spans="1:16" ht="22.5" x14ac:dyDescent="0.25">
      <c r="A109" s="40"/>
      <c r="B109" s="40"/>
      <c r="C109" s="41" t="s">
        <v>243</v>
      </c>
      <c r="D109" s="5" t="s">
        <v>244</v>
      </c>
      <c r="E109" s="5" t="s">
        <v>245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7">
        <v>0</v>
      </c>
    </row>
    <row r="110" spans="1:16" ht="22.5" x14ac:dyDescent="0.25">
      <c r="A110" s="40"/>
      <c r="B110" s="40"/>
      <c r="C110" s="42"/>
      <c r="D110" s="5" t="s">
        <v>246</v>
      </c>
      <c r="E110" s="5" t="s">
        <v>247</v>
      </c>
      <c r="F110" s="6">
        <v>267.56</v>
      </c>
      <c r="G110" s="6">
        <v>180.66</v>
      </c>
      <c r="H110" s="6">
        <v>224.11</v>
      </c>
      <c r="I110" s="6">
        <v>224.11</v>
      </c>
      <c r="J110" s="6">
        <v>224.11</v>
      </c>
      <c r="K110" s="6">
        <v>224.11</v>
      </c>
      <c r="L110" s="6">
        <v>224.11</v>
      </c>
      <c r="M110" s="6">
        <v>224.11</v>
      </c>
      <c r="N110" s="6">
        <v>615.16</v>
      </c>
      <c r="O110" s="6">
        <v>267.56</v>
      </c>
      <c r="P110" s="7">
        <v>2675.6</v>
      </c>
    </row>
    <row r="111" spans="1:16" ht="22.5" x14ac:dyDescent="0.25">
      <c r="A111" s="40"/>
      <c r="B111" s="40"/>
      <c r="C111" s="42"/>
      <c r="D111" s="5" t="s">
        <v>248</v>
      </c>
      <c r="E111" s="5" t="s">
        <v>249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7">
        <v>0</v>
      </c>
    </row>
    <row r="112" spans="1:16" ht="22.5" x14ac:dyDescent="0.25">
      <c r="A112" s="40"/>
      <c r="B112" s="40"/>
      <c r="C112" s="42"/>
      <c r="D112" s="5" t="s">
        <v>250</v>
      </c>
      <c r="E112" s="5" t="s">
        <v>251</v>
      </c>
      <c r="F112" s="12"/>
      <c r="G112" s="12"/>
      <c r="H112" s="6">
        <v>22.02</v>
      </c>
      <c r="I112" s="6">
        <v>24.88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7">
        <v>46.9</v>
      </c>
    </row>
    <row r="113" spans="1:16" ht="22.5" x14ac:dyDescent="0.25">
      <c r="A113" s="40"/>
      <c r="B113" s="40"/>
      <c r="C113" s="42"/>
      <c r="D113" s="5" t="s">
        <v>252</v>
      </c>
      <c r="E113" s="5" t="s">
        <v>253</v>
      </c>
      <c r="F113" s="6">
        <v>4.57</v>
      </c>
      <c r="G113" s="6">
        <v>27.26</v>
      </c>
      <c r="H113" s="6">
        <v>6.2</v>
      </c>
      <c r="I113" s="6">
        <v>0</v>
      </c>
      <c r="J113" s="6">
        <v>0</v>
      </c>
      <c r="K113" s="6">
        <v>3.01</v>
      </c>
      <c r="L113" s="6">
        <v>21.46</v>
      </c>
      <c r="M113" s="6">
        <v>0.41</v>
      </c>
      <c r="N113" s="6">
        <v>15.23</v>
      </c>
      <c r="O113" s="6">
        <v>0</v>
      </c>
      <c r="P113" s="7">
        <v>78.14</v>
      </c>
    </row>
    <row r="114" spans="1:16" ht="22.5" x14ac:dyDescent="0.25">
      <c r="A114" s="40"/>
      <c r="B114" s="40"/>
      <c r="C114" s="42"/>
      <c r="D114" s="5" t="s">
        <v>254</v>
      </c>
      <c r="E114" s="5" t="s">
        <v>255</v>
      </c>
      <c r="F114" s="6">
        <v>11.45</v>
      </c>
      <c r="G114" s="6">
        <v>11.45</v>
      </c>
      <c r="H114" s="6">
        <v>11.45</v>
      </c>
      <c r="I114" s="6">
        <v>11.45</v>
      </c>
      <c r="J114" s="6">
        <v>11.45</v>
      </c>
      <c r="K114" s="6">
        <v>11.45</v>
      </c>
      <c r="L114" s="6">
        <v>11.45</v>
      </c>
      <c r="M114" s="6">
        <v>11.45</v>
      </c>
      <c r="N114" s="6">
        <v>11.45</v>
      </c>
      <c r="O114" s="6">
        <v>0</v>
      </c>
      <c r="P114" s="7">
        <v>103.05</v>
      </c>
    </row>
    <row r="115" spans="1:16" ht="33.75" x14ac:dyDescent="0.25">
      <c r="A115" s="40"/>
      <c r="B115" s="40"/>
      <c r="C115" s="4" t="s">
        <v>256</v>
      </c>
      <c r="D115" s="5" t="s">
        <v>257</v>
      </c>
      <c r="E115" s="5" t="s">
        <v>258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7">
        <v>0</v>
      </c>
    </row>
    <row r="116" spans="1:16" ht="22.5" x14ac:dyDescent="0.25">
      <c r="A116" s="40"/>
      <c r="B116" s="40"/>
      <c r="C116" s="41" t="s">
        <v>259</v>
      </c>
      <c r="D116" s="5" t="s">
        <v>260</v>
      </c>
      <c r="E116" s="5" t="s">
        <v>261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7">
        <v>0</v>
      </c>
    </row>
    <row r="117" spans="1:16" ht="22.5" x14ac:dyDescent="0.25">
      <c r="A117" s="40"/>
      <c r="B117" s="40"/>
      <c r="C117" s="42"/>
      <c r="D117" s="5" t="s">
        <v>262</v>
      </c>
      <c r="E117" s="5" t="s">
        <v>263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-10</v>
      </c>
      <c r="P117" s="7">
        <v>-10</v>
      </c>
    </row>
    <row r="118" spans="1:16" ht="22.5" x14ac:dyDescent="0.25">
      <c r="A118" s="40"/>
      <c r="B118" s="40"/>
      <c r="C118" s="42"/>
      <c r="D118" s="5" t="s">
        <v>264</v>
      </c>
      <c r="E118" s="5" t="s">
        <v>265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7">
        <v>0</v>
      </c>
    </row>
    <row r="119" spans="1:16" ht="22.5" x14ac:dyDescent="0.25">
      <c r="A119" s="40"/>
      <c r="B119" s="40"/>
      <c r="C119" s="42"/>
      <c r="D119" s="5" t="s">
        <v>266</v>
      </c>
      <c r="E119" s="5" t="s">
        <v>267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7">
        <v>0</v>
      </c>
    </row>
    <row r="120" spans="1:16" ht="22.5" x14ac:dyDescent="0.25">
      <c r="A120" s="40"/>
      <c r="B120" s="40"/>
      <c r="C120" s="42"/>
      <c r="D120" s="5" t="s">
        <v>268</v>
      </c>
      <c r="E120" s="5" t="s">
        <v>269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3582.8</v>
      </c>
      <c r="N120" s="6">
        <v>0</v>
      </c>
      <c r="O120" s="6">
        <v>0</v>
      </c>
      <c r="P120" s="7">
        <v>3582.8</v>
      </c>
    </row>
    <row r="121" spans="1:16" ht="22.5" x14ac:dyDescent="0.25">
      <c r="A121" s="40"/>
      <c r="B121" s="40"/>
      <c r="C121" s="42"/>
      <c r="D121" s="5" t="s">
        <v>270</v>
      </c>
      <c r="E121" s="5" t="s">
        <v>271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7">
        <v>0</v>
      </c>
    </row>
    <row r="122" spans="1:16" ht="33.75" x14ac:dyDescent="0.25">
      <c r="A122" s="40"/>
      <c r="B122" s="40"/>
      <c r="C122" s="41" t="s">
        <v>272</v>
      </c>
      <c r="D122" s="5" t="s">
        <v>273</v>
      </c>
      <c r="E122" s="5" t="s">
        <v>274</v>
      </c>
      <c r="F122" s="6">
        <v>0</v>
      </c>
      <c r="G122" s="6">
        <v>5825.39</v>
      </c>
      <c r="H122" s="6">
        <v>2437.89</v>
      </c>
      <c r="I122" s="6">
        <v>2520.11</v>
      </c>
      <c r="J122" s="6">
        <v>1760.16</v>
      </c>
      <c r="K122" s="6">
        <v>1562.12</v>
      </c>
      <c r="L122" s="6">
        <v>2117</v>
      </c>
      <c r="M122" s="6">
        <v>2269.77</v>
      </c>
      <c r="N122" s="6">
        <v>1370.42</v>
      </c>
      <c r="O122" s="6">
        <v>0</v>
      </c>
      <c r="P122" s="7">
        <v>19862.86</v>
      </c>
    </row>
    <row r="123" spans="1:16" ht="22.5" x14ac:dyDescent="0.25">
      <c r="A123" s="40"/>
      <c r="B123" s="40"/>
      <c r="C123" s="42"/>
      <c r="D123" s="5" t="s">
        <v>275</v>
      </c>
      <c r="E123" s="5" t="s">
        <v>276</v>
      </c>
      <c r="F123" s="6">
        <v>0</v>
      </c>
      <c r="G123" s="6">
        <v>242.72</v>
      </c>
      <c r="H123" s="6">
        <v>101.58</v>
      </c>
      <c r="I123" s="6">
        <v>105.01</v>
      </c>
      <c r="J123" s="6">
        <v>73.34</v>
      </c>
      <c r="K123" s="6">
        <v>65.09</v>
      </c>
      <c r="L123" s="6">
        <v>88.21</v>
      </c>
      <c r="M123" s="6">
        <v>94.57</v>
      </c>
      <c r="N123" s="6">
        <v>57.1</v>
      </c>
      <c r="O123" s="6">
        <v>0</v>
      </c>
      <c r="P123" s="7">
        <v>827.62</v>
      </c>
    </row>
    <row r="124" spans="1:16" ht="22.5" x14ac:dyDescent="0.25">
      <c r="A124" s="40"/>
      <c r="B124" s="40"/>
      <c r="C124" s="41" t="s">
        <v>277</v>
      </c>
      <c r="D124" s="5" t="s">
        <v>278</v>
      </c>
      <c r="E124" s="5" t="s">
        <v>279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7">
        <v>0</v>
      </c>
    </row>
    <row r="125" spans="1:16" ht="22.5" x14ac:dyDescent="0.25">
      <c r="A125" s="40"/>
      <c r="B125" s="40"/>
      <c r="C125" s="42"/>
      <c r="D125" s="5" t="s">
        <v>280</v>
      </c>
      <c r="E125" s="5" t="s">
        <v>281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7">
        <v>0</v>
      </c>
    </row>
    <row r="126" spans="1:16" ht="22.5" x14ac:dyDescent="0.25">
      <c r="A126" s="40"/>
      <c r="B126" s="40"/>
      <c r="C126" s="42"/>
      <c r="D126" s="5" t="s">
        <v>282</v>
      </c>
      <c r="E126" s="5" t="s">
        <v>283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7">
        <v>0</v>
      </c>
    </row>
    <row r="127" spans="1:16" ht="22.5" x14ac:dyDescent="0.25">
      <c r="A127" s="40"/>
      <c r="B127" s="40"/>
      <c r="C127" s="42"/>
      <c r="D127" s="5" t="s">
        <v>284</v>
      </c>
      <c r="E127" s="5" t="s">
        <v>285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7">
        <v>0</v>
      </c>
    </row>
    <row r="128" spans="1:16" ht="22.5" x14ac:dyDescent="0.25">
      <c r="A128" s="40"/>
      <c r="B128" s="40"/>
      <c r="C128" s="42"/>
      <c r="D128" s="5" t="s">
        <v>286</v>
      </c>
      <c r="E128" s="5" t="s">
        <v>287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3054.99</v>
      </c>
      <c r="L128" s="6">
        <v>0</v>
      </c>
      <c r="M128" s="6">
        <v>0</v>
      </c>
      <c r="N128" s="6">
        <v>0</v>
      </c>
      <c r="O128" s="6">
        <v>0</v>
      </c>
      <c r="P128" s="7">
        <v>3054.99</v>
      </c>
    </row>
    <row r="129" spans="1:16" ht="22.5" x14ac:dyDescent="0.25">
      <c r="A129" s="40"/>
      <c r="B129" s="40"/>
      <c r="C129" s="42"/>
      <c r="D129" s="5" t="s">
        <v>288</v>
      </c>
      <c r="E129" s="5" t="s">
        <v>289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7">
        <v>0</v>
      </c>
    </row>
    <row r="130" spans="1:16" ht="22.5" x14ac:dyDescent="0.25">
      <c r="A130" s="40"/>
      <c r="B130" s="40"/>
      <c r="C130" s="42"/>
      <c r="D130" s="5" t="s">
        <v>290</v>
      </c>
      <c r="E130" s="5" t="s">
        <v>291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7">
        <v>0</v>
      </c>
    </row>
    <row r="131" spans="1:16" ht="22.5" x14ac:dyDescent="0.25">
      <c r="A131" s="40"/>
      <c r="B131" s="40"/>
      <c r="C131" s="42"/>
      <c r="D131" s="5" t="s">
        <v>292</v>
      </c>
      <c r="E131" s="5" t="s">
        <v>293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7">
        <v>0</v>
      </c>
    </row>
    <row r="132" spans="1:16" ht="22.5" x14ac:dyDescent="0.25">
      <c r="A132" s="40"/>
      <c r="B132" s="40"/>
      <c r="C132" s="42"/>
      <c r="D132" s="5" t="s">
        <v>294</v>
      </c>
      <c r="E132" s="5" t="s">
        <v>295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7">
        <v>0</v>
      </c>
    </row>
    <row r="133" spans="1:16" ht="22.5" x14ac:dyDescent="0.25">
      <c r="A133" s="40"/>
      <c r="B133" s="40"/>
      <c r="C133" s="41" t="s">
        <v>296</v>
      </c>
      <c r="D133" s="5" t="s">
        <v>297</v>
      </c>
      <c r="E133" s="5" t="s">
        <v>298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7">
        <v>0</v>
      </c>
    </row>
    <row r="134" spans="1:16" ht="22.5" x14ac:dyDescent="0.25">
      <c r="A134" s="40"/>
      <c r="B134" s="40"/>
      <c r="C134" s="42"/>
      <c r="D134" s="5" t="s">
        <v>299</v>
      </c>
      <c r="E134" s="5" t="s">
        <v>300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7">
        <v>0</v>
      </c>
    </row>
    <row r="135" spans="1:16" ht="22.5" x14ac:dyDescent="0.25">
      <c r="A135" s="40"/>
      <c r="B135" s="40"/>
      <c r="C135" s="41" t="s">
        <v>301</v>
      </c>
      <c r="D135" s="5" t="s">
        <v>302</v>
      </c>
      <c r="E135" s="5" t="s">
        <v>303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7">
        <v>0</v>
      </c>
    </row>
    <row r="136" spans="1:16" ht="22.5" x14ac:dyDescent="0.25">
      <c r="A136" s="40"/>
      <c r="B136" s="40"/>
      <c r="C136" s="42"/>
      <c r="D136" s="5" t="s">
        <v>304</v>
      </c>
      <c r="E136" s="5" t="s">
        <v>305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7">
        <v>0</v>
      </c>
    </row>
    <row r="137" spans="1:16" ht="22.5" x14ac:dyDescent="0.25">
      <c r="A137" s="40"/>
      <c r="B137" s="40"/>
      <c r="C137" s="42"/>
      <c r="D137" s="5" t="s">
        <v>306</v>
      </c>
      <c r="E137" s="5" t="s">
        <v>307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7">
        <v>0</v>
      </c>
    </row>
    <row r="138" spans="1:16" ht="22.5" x14ac:dyDescent="0.25">
      <c r="A138" s="40"/>
      <c r="B138" s="40"/>
      <c r="C138" s="42"/>
      <c r="D138" s="5" t="s">
        <v>308</v>
      </c>
      <c r="E138" s="5" t="s">
        <v>309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7">
        <v>0</v>
      </c>
    </row>
    <row r="139" spans="1:16" ht="22.5" x14ac:dyDescent="0.25">
      <c r="A139" s="40"/>
      <c r="B139" s="40"/>
      <c r="C139" s="42"/>
      <c r="D139" s="5" t="s">
        <v>310</v>
      </c>
      <c r="E139" s="5" t="s">
        <v>311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7">
        <v>0</v>
      </c>
    </row>
    <row r="140" spans="1:16" ht="22.5" x14ac:dyDescent="0.25">
      <c r="A140" s="40"/>
      <c r="B140" s="40"/>
      <c r="C140" s="42"/>
      <c r="D140" s="5" t="s">
        <v>312</v>
      </c>
      <c r="E140" s="5" t="s">
        <v>313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7">
        <v>0</v>
      </c>
    </row>
    <row r="141" spans="1:16" ht="22.5" x14ac:dyDescent="0.25">
      <c r="A141" s="40"/>
      <c r="B141" s="40"/>
      <c r="C141" s="42"/>
      <c r="D141" s="5" t="s">
        <v>314</v>
      </c>
      <c r="E141" s="5" t="s">
        <v>315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7">
        <v>0</v>
      </c>
    </row>
    <row r="142" spans="1:16" ht="22.5" x14ac:dyDescent="0.25">
      <c r="A142" s="40"/>
      <c r="B142" s="40"/>
      <c r="C142" s="42"/>
      <c r="D142" s="5" t="s">
        <v>316</v>
      </c>
      <c r="E142" s="5" t="s">
        <v>317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7">
        <v>0</v>
      </c>
    </row>
    <row r="143" spans="1:16" ht="22.5" x14ac:dyDescent="0.25">
      <c r="A143" s="40"/>
      <c r="B143" s="40"/>
      <c r="C143" s="42"/>
      <c r="D143" s="5" t="s">
        <v>318</v>
      </c>
      <c r="E143" s="5" t="s">
        <v>319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7">
        <v>0</v>
      </c>
    </row>
    <row r="144" spans="1:16" ht="22.5" x14ac:dyDescent="0.25">
      <c r="A144" s="40"/>
      <c r="B144" s="40"/>
      <c r="C144" s="42"/>
      <c r="D144" s="5" t="s">
        <v>320</v>
      </c>
      <c r="E144" s="5" t="s">
        <v>321</v>
      </c>
      <c r="F144" s="12"/>
      <c r="G144" s="12"/>
      <c r="H144" s="12"/>
      <c r="I144" s="12"/>
      <c r="J144" s="12"/>
      <c r="K144" s="6">
        <v>14.59</v>
      </c>
      <c r="L144" s="6">
        <v>0</v>
      </c>
      <c r="M144" s="6">
        <v>0</v>
      </c>
      <c r="N144" s="6">
        <v>0</v>
      </c>
      <c r="O144" s="6">
        <v>0</v>
      </c>
      <c r="P144" s="7">
        <v>14.59</v>
      </c>
    </row>
    <row r="145" spans="1:16" ht="22.5" x14ac:dyDescent="0.25">
      <c r="A145" s="40"/>
      <c r="B145" s="40"/>
      <c r="C145" s="42"/>
      <c r="D145" s="5" t="s">
        <v>322</v>
      </c>
      <c r="E145" s="5" t="s">
        <v>323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7">
        <v>0</v>
      </c>
    </row>
    <row r="146" spans="1:16" ht="22.5" x14ac:dyDescent="0.25">
      <c r="A146" s="40"/>
      <c r="B146" s="40"/>
      <c r="C146" s="42"/>
      <c r="D146" s="5" t="s">
        <v>324</v>
      </c>
      <c r="E146" s="5" t="s">
        <v>325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7">
        <v>0</v>
      </c>
    </row>
    <row r="147" spans="1:16" ht="22.5" x14ac:dyDescent="0.25">
      <c r="A147" s="40"/>
      <c r="B147" s="40"/>
      <c r="C147" s="42"/>
      <c r="D147" s="5" t="s">
        <v>326</v>
      </c>
      <c r="E147" s="5" t="s">
        <v>327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7">
        <v>0</v>
      </c>
    </row>
    <row r="148" spans="1:16" ht="33.75" x14ac:dyDescent="0.25">
      <c r="A148" s="40"/>
      <c r="B148" s="40"/>
      <c r="C148" s="42"/>
      <c r="D148" s="5" t="s">
        <v>328</v>
      </c>
      <c r="E148" s="5" t="s">
        <v>329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7">
        <v>0</v>
      </c>
    </row>
    <row r="149" spans="1:16" ht="22.5" x14ac:dyDescent="0.25">
      <c r="A149" s="40"/>
      <c r="B149" s="40"/>
      <c r="C149" s="42"/>
      <c r="D149" s="5" t="s">
        <v>330</v>
      </c>
      <c r="E149" s="5" t="s">
        <v>331</v>
      </c>
      <c r="F149" s="12"/>
      <c r="G149" s="12"/>
      <c r="H149" s="12"/>
      <c r="I149" s="6">
        <v>56.43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7">
        <v>56.43</v>
      </c>
    </row>
    <row r="150" spans="1:16" ht="22.5" x14ac:dyDescent="0.25">
      <c r="A150" s="40"/>
      <c r="B150" s="40"/>
      <c r="C150" s="41" t="s">
        <v>332</v>
      </c>
      <c r="D150" s="5" t="s">
        <v>333</v>
      </c>
      <c r="E150" s="5" t="s">
        <v>334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7">
        <v>0</v>
      </c>
    </row>
    <row r="151" spans="1:16" ht="22.5" x14ac:dyDescent="0.25">
      <c r="A151" s="40"/>
      <c r="B151" s="40"/>
      <c r="C151" s="42"/>
      <c r="D151" s="5" t="s">
        <v>335</v>
      </c>
      <c r="E151" s="5" t="s">
        <v>336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7">
        <v>0</v>
      </c>
    </row>
    <row r="152" spans="1:16" ht="22.5" x14ac:dyDescent="0.25">
      <c r="A152" s="40"/>
      <c r="B152" s="40"/>
      <c r="C152" s="42"/>
      <c r="D152" s="5" t="s">
        <v>337</v>
      </c>
      <c r="E152" s="5" t="s">
        <v>338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7">
        <v>0</v>
      </c>
    </row>
    <row r="153" spans="1:16" ht="33.75" x14ac:dyDescent="0.25">
      <c r="A153" s="40"/>
      <c r="B153" s="40"/>
      <c r="C153" s="42"/>
      <c r="D153" s="5" t="s">
        <v>339</v>
      </c>
      <c r="E153" s="5" t="s">
        <v>340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7">
        <v>0</v>
      </c>
    </row>
    <row r="154" spans="1:16" ht="22.5" x14ac:dyDescent="0.25">
      <c r="A154" s="40"/>
      <c r="B154" s="40"/>
      <c r="C154" s="42"/>
      <c r="D154" s="5" t="s">
        <v>341</v>
      </c>
      <c r="E154" s="5" t="s">
        <v>342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7">
        <v>0</v>
      </c>
    </row>
    <row r="155" spans="1:16" ht="33.75" x14ac:dyDescent="0.25">
      <c r="A155" s="40"/>
      <c r="B155" s="40"/>
      <c r="C155" s="42"/>
      <c r="D155" s="5" t="s">
        <v>343</v>
      </c>
      <c r="E155" s="5" t="s">
        <v>344</v>
      </c>
      <c r="F155" s="6">
        <v>637.70000000000005</v>
      </c>
      <c r="G155" s="6">
        <v>707.69</v>
      </c>
      <c r="H155" s="6">
        <v>707.69</v>
      </c>
      <c r="I155" s="6">
        <v>637.70000000000005</v>
      </c>
      <c r="J155" s="6">
        <v>656.69</v>
      </c>
      <c r="K155" s="6">
        <v>656.69</v>
      </c>
      <c r="L155" s="6">
        <v>645.70000000000005</v>
      </c>
      <c r="M155" s="6">
        <v>635.9</v>
      </c>
      <c r="N155" s="6">
        <v>0</v>
      </c>
      <c r="O155" s="6">
        <v>0</v>
      </c>
      <c r="P155" s="7">
        <v>5285.76</v>
      </c>
    </row>
    <row r="156" spans="1:16" ht="22.5" x14ac:dyDescent="0.25">
      <c r="A156" s="40"/>
      <c r="B156" s="40"/>
      <c r="C156" s="4" t="s">
        <v>345</v>
      </c>
      <c r="D156" s="5" t="s">
        <v>346</v>
      </c>
      <c r="E156" s="5" t="s">
        <v>347</v>
      </c>
      <c r="F156" s="6">
        <v>5935.82</v>
      </c>
      <c r="G156" s="6">
        <v>6062.03</v>
      </c>
      <c r="H156" s="6">
        <v>5992.88</v>
      </c>
      <c r="I156" s="6">
        <v>5719.53</v>
      </c>
      <c r="J156" s="6">
        <v>5716.36</v>
      </c>
      <c r="K156" s="6">
        <v>5411.08</v>
      </c>
      <c r="L156" s="6">
        <v>4708.78</v>
      </c>
      <c r="M156" s="6">
        <v>5242.34</v>
      </c>
      <c r="N156" s="6">
        <v>6102.56</v>
      </c>
      <c r="O156" s="6">
        <v>0</v>
      </c>
      <c r="P156" s="7">
        <v>50891.38</v>
      </c>
    </row>
    <row r="157" spans="1:16" ht="22.5" x14ac:dyDescent="0.25">
      <c r="A157" s="40"/>
      <c r="B157" s="40"/>
      <c r="C157" s="41" t="s">
        <v>348</v>
      </c>
      <c r="D157" s="5" t="s">
        <v>349</v>
      </c>
      <c r="E157" s="5" t="s">
        <v>350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7">
        <v>0</v>
      </c>
    </row>
    <row r="158" spans="1:16" ht="22.5" x14ac:dyDescent="0.25">
      <c r="A158" s="40"/>
      <c r="B158" s="40"/>
      <c r="C158" s="42"/>
      <c r="D158" s="5" t="s">
        <v>351</v>
      </c>
      <c r="E158" s="5" t="s">
        <v>352</v>
      </c>
      <c r="F158" s="6">
        <v>0</v>
      </c>
      <c r="G158" s="6">
        <v>207</v>
      </c>
      <c r="H158" s="6">
        <v>0</v>
      </c>
      <c r="I158" s="6">
        <v>0</v>
      </c>
      <c r="J158" s="6">
        <v>-207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7">
        <v>0</v>
      </c>
    </row>
    <row r="159" spans="1:16" ht="22.5" x14ac:dyDescent="0.25">
      <c r="A159" s="40"/>
      <c r="B159" s="40"/>
      <c r="C159" s="4" t="s">
        <v>353</v>
      </c>
      <c r="D159" s="5" t="s">
        <v>354</v>
      </c>
      <c r="E159" s="5" t="s">
        <v>355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7">
        <v>0</v>
      </c>
    </row>
    <row r="160" spans="1:16" x14ac:dyDescent="0.25">
      <c r="A160" s="40"/>
      <c r="B160" s="40"/>
      <c r="C160" s="8" t="s">
        <v>356</v>
      </c>
      <c r="D160" s="9"/>
      <c r="E160" s="9"/>
      <c r="F160" s="10">
        <v>19605.2</v>
      </c>
      <c r="G160" s="10">
        <v>30673.03</v>
      </c>
      <c r="H160" s="10">
        <v>18673.330000000002</v>
      </c>
      <c r="I160" s="10">
        <v>22519.54</v>
      </c>
      <c r="J160" s="10">
        <v>16073.58</v>
      </c>
      <c r="K160" s="10">
        <v>24170.27</v>
      </c>
      <c r="L160" s="10">
        <v>25181.29</v>
      </c>
      <c r="M160" s="10">
        <v>28116.86</v>
      </c>
      <c r="N160" s="10">
        <v>19858.73</v>
      </c>
      <c r="O160" s="10">
        <v>1177.56</v>
      </c>
      <c r="P160" s="7">
        <v>206049.39</v>
      </c>
    </row>
    <row r="161" spans="1:16" x14ac:dyDescent="0.25">
      <c r="A161" s="40"/>
      <c r="B161" s="40"/>
      <c r="C161" s="13" t="s">
        <v>357</v>
      </c>
      <c r="D161" s="9"/>
      <c r="E161" s="9"/>
      <c r="F161" s="14">
        <v>-2612.9699999999998</v>
      </c>
      <c r="G161" s="14">
        <v>-12575.27</v>
      </c>
      <c r="H161" s="14">
        <v>-3299.92</v>
      </c>
      <c r="I161" s="14">
        <v>-3855.06</v>
      </c>
      <c r="J161" s="14">
        <v>540.02</v>
      </c>
      <c r="K161" s="14">
        <v>-5769.4</v>
      </c>
      <c r="L161" s="14">
        <v>-5761.89</v>
      </c>
      <c r="M161" s="14">
        <v>-12669.29</v>
      </c>
      <c r="N161" s="14">
        <v>-122.22</v>
      </c>
      <c r="O161" s="14">
        <v>16810.86</v>
      </c>
      <c r="P161" s="7">
        <v>-29315.14</v>
      </c>
    </row>
    <row r="162" spans="1:16" ht="22.5" x14ac:dyDescent="0.25">
      <c r="A162" s="40"/>
      <c r="B162" s="39" t="s">
        <v>358</v>
      </c>
      <c r="C162" s="41" t="s">
        <v>18</v>
      </c>
      <c r="D162" s="5" t="s">
        <v>359</v>
      </c>
      <c r="E162" s="5" t="s">
        <v>360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7">
        <v>0</v>
      </c>
    </row>
    <row r="163" spans="1:16" ht="22.5" x14ac:dyDescent="0.25">
      <c r="A163" s="40"/>
      <c r="B163" s="40"/>
      <c r="C163" s="42"/>
      <c r="D163" s="5" t="s">
        <v>361</v>
      </c>
      <c r="E163" s="5" t="s">
        <v>362</v>
      </c>
      <c r="F163" s="6">
        <v>2301.7600000000002</v>
      </c>
      <c r="G163" s="6">
        <v>2992.29</v>
      </c>
      <c r="H163" s="6">
        <v>2660.46</v>
      </c>
      <c r="I163" s="6">
        <v>2374.92</v>
      </c>
      <c r="J163" s="6">
        <v>2013.54</v>
      </c>
      <c r="K163" s="6">
        <v>1500.37</v>
      </c>
      <c r="L163" s="6">
        <v>1500.77</v>
      </c>
      <c r="M163" s="6">
        <v>1719.45</v>
      </c>
      <c r="N163" s="6">
        <v>924.22</v>
      </c>
      <c r="O163" s="6">
        <v>217.04</v>
      </c>
      <c r="P163" s="7">
        <v>18204.82</v>
      </c>
    </row>
    <row r="164" spans="1:16" ht="22.5" x14ac:dyDescent="0.25">
      <c r="A164" s="40"/>
      <c r="B164" s="40"/>
      <c r="C164" s="42"/>
      <c r="D164" s="5" t="s">
        <v>363</v>
      </c>
      <c r="E164" s="5" t="s">
        <v>364</v>
      </c>
      <c r="F164" s="6">
        <v>1223.4000000000001</v>
      </c>
      <c r="G164" s="6">
        <v>1282.98</v>
      </c>
      <c r="H164" s="6">
        <v>1355.62</v>
      </c>
      <c r="I164" s="6">
        <v>1440.34</v>
      </c>
      <c r="J164" s="6">
        <v>842.82</v>
      </c>
      <c r="K164" s="6">
        <v>984.19</v>
      </c>
      <c r="L164" s="6">
        <v>1581.4</v>
      </c>
      <c r="M164" s="6">
        <v>1175.51</v>
      </c>
      <c r="N164" s="6">
        <v>538.6</v>
      </c>
      <c r="O164" s="6">
        <v>157.51</v>
      </c>
      <c r="P164" s="7">
        <v>10582.37</v>
      </c>
    </row>
    <row r="165" spans="1:16" ht="22.5" x14ac:dyDescent="0.25">
      <c r="A165" s="40"/>
      <c r="B165" s="40"/>
      <c r="C165" s="42"/>
      <c r="D165" s="5" t="s">
        <v>365</v>
      </c>
      <c r="E165" s="5" t="s">
        <v>366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7">
        <v>0</v>
      </c>
    </row>
    <row r="166" spans="1:16" ht="22.5" x14ac:dyDescent="0.25">
      <c r="A166" s="40"/>
      <c r="B166" s="40"/>
      <c r="C166" s="42"/>
      <c r="D166" s="5" t="s">
        <v>367</v>
      </c>
      <c r="E166" s="5" t="s">
        <v>368</v>
      </c>
      <c r="F166" s="6">
        <v>6318.8</v>
      </c>
      <c r="G166" s="6">
        <v>7718.02</v>
      </c>
      <c r="H166" s="6">
        <v>5445.76</v>
      </c>
      <c r="I166" s="6">
        <v>5575.58</v>
      </c>
      <c r="J166" s="6">
        <v>3634.97</v>
      </c>
      <c r="K166" s="6">
        <v>2846.27</v>
      </c>
      <c r="L166" s="6">
        <v>4539.32</v>
      </c>
      <c r="M166" s="6">
        <v>4560.47</v>
      </c>
      <c r="N166" s="6">
        <v>2881.22</v>
      </c>
      <c r="O166" s="6">
        <v>433.37</v>
      </c>
      <c r="P166" s="7">
        <v>43953.78</v>
      </c>
    </row>
    <row r="167" spans="1:16" ht="22.5" x14ac:dyDescent="0.25">
      <c r="A167" s="40"/>
      <c r="B167" s="40"/>
      <c r="C167" s="42"/>
      <c r="D167" s="5" t="s">
        <v>369</v>
      </c>
      <c r="E167" s="5" t="s">
        <v>370</v>
      </c>
      <c r="F167" s="6">
        <v>4314.2299999999996</v>
      </c>
      <c r="G167" s="6">
        <v>4973.47</v>
      </c>
      <c r="H167" s="6">
        <v>2764.38</v>
      </c>
      <c r="I167" s="6">
        <v>3042.65</v>
      </c>
      <c r="J167" s="6">
        <v>2293.3000000000002</v>
      </c>
      <c r="K167" s="6">
        <v>1787.38</v>
      </c>
      <c r="L167" s="6">
        <v>2231.23</v>
      </c>
      <c r="M167" s="6">
        <v>2514.2199999999998</v>
      </c>
      <c r="N167" s="6">
        <v>2065.29</v>
      </c>
      <c r="O167" s="6">
        <v>221.64</v>
      </c>
      <c r="P167" s="7">
        <v>26207.79</v>
      </c>
    </row>
    <row r="168" spans="1:16" ht="22.5" x14ac:dyDescent="0.25">
      <c r="A168" s="40"/>
      <c r="B168" s="40"/>
      <c r="C168" s="42"/>
      <c r="D168" s="5" t="s">
        <v>371</v>
      </c>
      <c r="E168" s="5" t="s">
        <v>372</v>
      </c>
      <c r="F168" s="6">
        <v>8780.42</v>
      </c>
      <c r="G168" s="6">
        <v>14039.72</v>
      </c>
      <c r="H168" s="6">
        <v>9802.44</v>
      </c>
      <c r="I168" s="6">
        <v>10063.540000000001</v>
      </c>
      <c r="J168" s="6">
        <v>7680.07</v>
      </c>
      <c r="K168" s="6">
        <v>5207.08</v>
      </c>
      <c r="L168" s="6">
        <v>8918.43</v>
      </c>
      <c r="M168" s="6">
        <v>9675.6200000000008</v>
      </c>
      <c r="N168" s="6">
        <v>6460.36</v>
      </c>
      <c r="O168" s="6">
        <v>697.51</v>
      </c>
      <c r="P168" s="7">
        <v>81325.19</v>
      </c>
    </row>
    <row r="169" spans="1:16" ht="22.5" x14ac:dyDescent="0.25">
      <c r="A169" s="40"/>
      <c r="B169" s="40"/>
      <c r="C169" s="42"/>
      <c r="D169" s="5" t="s">
        <v>373</v>
      </c>
      <c r="E169" s="5" t="s">
        <v>374</v>
      </c>
      <c r="F169" s="6">
        <v>19299.79</v>
      </c>
      <c r="G169" s="6">
        <v>23844.93</v>
      </c>
      <c r="H169" s="6">
        <v>18602.98</v>
      </c>
      <c r="I169" s="6">
        <v>19504.849999999999</v>
      </c>
      <c r="J169" s="6">
        <v>12871.43</v>
      </c>
      <c r="K169" s="6">
        <v>13710.01</v>
      </c>
      <c r="L169" s="6">
        <v>16512.34</v>
      </c>
      <c r="M169" s="6">
        <v>18184.189999999999</v>
      </c>
      <c r="N169" s="6">
        <v>9970.73</v>
      </c>
      <c r="O169" s="6">
        <v>2194.67</v>
      </c>
      <c r="P169" s="7">
        <v>154695.92000000001</v>
      </c>
    </row>
    <row r="170" spans="1:16" ht="22.5" x14ac:dyDescent="0.25">
      <c r="A170" s="40"/>
      <c r="B170" s="40"/>
      <c r="C170" s="42"/>
      <c r="D170" s="5" t="s">
        <v>375</v>
      </c>
      <c r="E170" s="5" t="s">
        <v>376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7">
        <v>0</v>
      </c>
    </row>
    <row r="171" spans="1:16" x14ac:dyDescent="0.25">
      <c r="A171" s="40"/>
      <c r="B171" s="40"/>
      <c r="C171" s="8" t="s">
        <v>23</v>
      </c>
      <c r="D171" s="9"/>
      <c r="E171" s="9"/>
      <c r="F171" s="10">
        <v>42238.400000000001</v>
      </c>
      <c r="G171" s="10">
        <v>54851.41</v>
      </c>
      <c r="H171" s="10">
        <v>40631.64</v>
      </c>
      <c r="I171" s="10">
        <v>42001.88</v>
      </c>
      <c r="J171" s="10">
        <v>29336.13</v>
      </c>
      <c r="K171" s="10">
        <v>26035.3</v>
      </c>
      <c r="L171" s="10">
        <v>35283.49</v>
      </c>
      <c r="M171" s="10">
        <v>37829.46</v>
      </c>
      <c r="N171" s="10">
        <v>22840.42</v>
      </c>
      <c r="O171" s="10">
        <v>3921.74</v>
      </c>
      <c r="P171" s="7">
        <v>334969.87</v>
      </c>
    </row>
    <row r="172" spans="1:16" ht="22.5" x14ac:dyDescent="0.25">
      <c r="A172" s="40"/>
      <c r="B172" s="40"/>
      <c r="C172" s="41" t="s">
        <v>24</v>
      </c>
      <c r="D172" s="5" t="s">
        <v>377</v>
      </c>
      <c r="E172" s="5" t="s">
        <v>378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7">
        <v>0</v>
      </c>
    </row>
    <row r="173" spans="1:16" ht="22.5" x14ac:dyDescent="0.25">
      <c r="A173" s="40"/>
      <c r="B173" s="40"/>
      <c r="C173" s="42"/>
      <c r="D173" s="5" t="s">
        <v>379</v>
      </c>
      <c r="E173" s="5" t="s">
        <v>380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7">
        <v>0</v>
      </c>
    </row>
    <row r="174" spans="1:16" ht="22.5" x14ac:dyDescent="0.25">
      <c r="A174" s="40"/>
      <c r="B174" s="40"/>
      <c r="C174" s="42"/>
      <c r="D174" s="5" t="s">
        <v>381</v>
      </c>
      <c r="E174" s="5" t="s">
        <v>382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7">
        <v>0</v>
      </c>
    </row>
    <row r="175" spans="1:16" ht="22.5" x14ac:dyDescent="0.25">
      <c r="A175" s="40"/>
      <c r="B175" s="40"/>
      <c r="C175" s="42"/>
      <c r="D175" s="5" t="s">
        <v>383</v>
      </c>
      <c r="E175" s="5" t="s">
        <v>384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7">
        <v>0</v>
      </c>
    </row>
    <row r="176" spans="1:16" ht="22.5" x14ac:dyDescent="0.25">
      <c r="A176" s="40"/>
      <c r="B176" s="40"/>
      <c r="C176" s="42"/>
      <c r="D176" s="5" t="s">
        <v>385</v>
      </c>
      <c r="E176" s="5" t="s">
        <v>386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7">
        <v>0</v>
      </c>
    </row>
    <row r="177" spans="1:16" ht="22.5" x14ac:dyDescent="0.25">
      <c r="A177" s="40"/>
      <c r="B177" s="40"/>
      <c r="C177" s="42"/>
      <c r="D177" s="5" t="s">
        <v>387</v>
      </c>
      <c r="E177" s="5" t="s">
        <v>388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7">
        <v>0</v>
      </c>
    </row>
    <row r="178" spans="1:16" ht="22.5" x14ac:dyDescent="0.25">
      <c r="A178" s="40"/>
      <c r="B178" s="40"/>
      <c r="C178" s="42"/>
      <c r="D178" s="5" t="s">
        <v>389</v>
      </c>
      <c r="E178" s="5" t="s">
        <v>390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7">
        <v>0</v>
      </c>
    </row>
    <row r="179" spans="1:16" ht="22.5" x14ac:dyDescent="0.25">
      <c r="A179" s="40"/>
      <c r="B179" s="40"/>
      <c r="C179" s="41" t="s">
        <v>29</v>
      </c>
      <c r="D179" s="5" t="s">
        <v>391</v>
      </c>
      <c r="E179" s="5" t="s">
        <v>392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7">
        <v>0</v>
      </c>
    </row>
    <row r="180" spans="1:16" ht="22.5" x14ac:dyDescent="0.25">
      <c r="A180" s="40"/>
      <c r="B180" s="40"/>
      <c r="C180" s="42"/>
      <c r="D180" s="5" t="s">
        <v>393</v>
      </c>
      <c r="E180" s="5" t="s">
        <v>394</v>
      </c>
      <c r="F180" s="6">
        <v>1612.15</v>
      </c>
      <c r="G180" s="6">
        <v>2095.81</v>
      </c>
      <c r="H180" s="6">
        <v>3592.34</v>
      </c>
      <c r="I180" s="6">
        <v>1733.71</v>
      </c>
      <c r="J180" s="6">
        <v>1469.88</v>
      </c>
      <c r="K180" s="6">
        <v>1523.9</v>
      </c>
      <c r="L180" s="6">
        <v>1095.55</v>
      </c>
      <c r="M180" s="6">
        <v>1446.84</v>
      </c>
      <c r="N180" s="6">
        <v>674.69</v>
      </c>
      <c r="O180" s="6">
        <v>158.44</v>
      </c>
      <c r="P180" s="7">
        <v>15403.31</v>
      </c>
    </row>
    <row r="181" spans="1:16" ht="22.5" x14ac:dyDescent="0.25">
      <c r="A181" s="40"/>
      <c r="B181" s="40"/>
      <c r="C181" s="42"/>
      <c r="D181" s="5" t="s">
        <v>395</v>
      </c>
      <c r="E181" s="5" t="s">
        <v>396</v>
      </c>
      <c r="F181" s="6">
        <v>1060.69</v>
      </c>
      <c r="G181" s="6">
        <v>1112.3699999999999</v>
      </c>
      <c r="H181" s="6">
        <v>620.63</v>
      </c>
      <c r="I181" s="6">
        <v>1296.3399999999999</v>
      </c>
      <c r="J181" s="6">
        <v>758.56</v>
      </c>
      <c r="K181" s="6">
        <v>-504.85</v>
      </c>
      <c r="L181" s="6">
        <v>1423.26</v>
      </c>
      <c r="M181" s="6">
        <v>1073.5</v>
      </c>
      <c r="N181" s="6">
        <v>484.75</v>
      </c>
      <c r="O181" s="6">
        <v>141.76</v>
      </c>
      <c r="P181" s="7">
        <v>7467.01</v>
      </c>
    </row>
    <row r="182" spans="1:16" ht="33.75" x14ac:dyDescent="0.25">
      <c r="A182" s="40"/>
      <c r="B182" s="40"/>
      <c r="C182" s="42"/>
      <c r="D182" s="5" t="s">
        <v>397</v>
      </c>
      <c r="E182" s="5" t="s">
        <v>398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7">
        <v>0</v>
      </c>
    </row>
    <row r="183" spans="1:16" ht="22.5" x14ac:dyDescent="0.25">
      <c r="A183" s="40"/>
      <c r="B183" s="40"/>
      <c r="C183" s="42"/>
      <c r="D183" s="5" t="s">
        <v>399</v>
      </c>
      <c r="E183" s="5" t="s">
        <v>400</v>
      </c>
      <c r="F183" s="6">
        <v>3459.54</v>
      </c>
      <c r="G183" s="6">
        <v>4225.62</v>
      </c>
      <c r="H183" s="6">
        <v>1296.1500000000001</v>
      </c>
      <c r="I183" s="6">
        <v>3122.32</v>
      </c>
      <c r="J183" s="6">
        <v>2035.58</v>
      </c>
      <c r="K183" s="6">
        <v>1078.07</v>
      </c>
      <c r="L183" s="6">
        <v>2542.04</v>
      </c>
      <c r="M183" s="6">
        <v>2380.6799999999998</v>
      </c>
      <c r="N183" s="6">
        <v>1613.51</v>
      </c>
      <c r="O183" s="6">
        <v>242.69</v>
      </c>
      <c r="P183" s="7">
        <v>21996.2</v>
      </c>
    </row>
    <row r="184" spans="1:16" ht="22.5" x14ac:dyDescent="0.25">
      <c r="A184" s="40"/>
      <c r="B184" s="40"/>
      <c r="C184" s="42"/>
      <c r="D184" s="5" t="s">
        <v>401</v>
      </c>
      <c r="E184" s="5" t="s">
        <v>402</v>
      </c>
      <c r="F184" s="6">
        <v>2670.51</v>
      </c>
      <c r="G184" s="6">
        <v>3078.58</v>
      </c>
      <c r="H184" s="6">
        <v>1246.19</v>
      </c>
      <c r="I184" s="6">
        <v>1886.44</v>
      </c>
      <c r="J184" s="6">
        <v>1421.88</v>
      </c>
      <c r="K184" s="6">
        <v>831.67</v>
      </c>
      <c r="L184" s="6">
        <v>1383.38</v>
      </c>
      <c r="M184" s="6">
        <v>1243.46</v>
      </c>
      <c r="N184" s="6">
        <v>1280.47</v>
      </c>
      <c r="O184" s="6">
        <v>137.41999999999999</v>
      </c>
      <c r="P184" s="7">
        <v>15180</v>
      </c>
    </row>
    <row r="185" spans="1:16" ht="22.5" x14ac:dyDescent="0.25">
      <c r="A185" s="40"/>
      <c r="B185" s="40"/>
      <c r="C185" s="42"/>
      <c r="D185" s="5" t="s">
        <v>403</v>
      </c>
      <c r="E185" s="5" t="s">
        <v>404</v>
      </c>
      <c r="F185" s="6">
        <v>2331.1999999999998</v>
      </c>
      <c r="G185" s="6">
        <v>3727.52</v>
      </c>
      <c r="H185" s="6">
        <v>2245.67</v>
      </c>
      <c r="I185" s="6">
        <v>3019.08</v>
      </c>
      <c r="J185" s="6">
        <v>2304.0300000000002</v>
      </c>
      <c r="K185" s="6">
        <v>32.659999999999997</v>
      </c>
      <c r="L185" s="6">
        <v>2675.51</v>
      </c>
      <c r="M185" s="6">
        <v>1656.56</v>
      </c>
      <c r="N185" s="6">
        <v>1938.09</v>
      </c>
      <c r="O185" s="6">
        <v>209.26</v>
      </c>
      <c r="P185" s="7">
        <v>20139.580000000002</v>
      </c>
    </row>
    <row r="186" spans="1:16" ht="22.5" x14ac:dyDescent="0.25">
      <c r="A186" s="40"/>
      <c r="B186" s="40"/>
      <c r="C186" s="42"/>
      <c r="D186" s="5" t="s">
        <v>405</v>
      </c>
      <c r="E186" s="5" t="s">
        <v>406</v>
      </c>
      <c r="F186" s="6">
        <v>11415.83</v>
      </c>
      <c r="G186" s="6">
        <v>14104.27</v>
      </c>
      <c r="H186" s="6">
        <v>10448.44</v>
      </c>
      <c r="I186" s="6">
        <v>11507.85</v>
      </c>
      <c r="J186" s="6">
        <v>7594.15</v>
      </c>
      <c r="K186" s="6">
        <v>8143.2</v>
      </c>
      <c r="L186" s="6">
        <v>9742.31</v>
      </c>
      <c r="M186" s="6">
        <v>9533.39</v>
      </c>
      <c r="N186" s="6">
        <v>5882.74</v>
      </c>
      <c r="O186" s="6">
        <v>1294.8499999999999</v>
      </c>
      <c r="P186" s="7">
        <v>89667.03</v>
      </c>
    </row>
    <row r="187" spans="1:16" ht="22.5" x14ac:dyDescent="0.25">
      <c r="A187" s="40"/>
      <c r="B187" s="40"/>
      <c r="C187" s="41" t="s">
        <v>407</v>
      </c>
      <c r="D187" s="5" t="s">
        <v>408</v>
      </c>
      <c r="E187" s="5" t="s">
        <v>409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7">
        <v>0</v>
      </c>
    </row>
    <row r="188" spans="1:16" ht="22.5" x14ac:dyDescent="0.25">
      <c r="A188" s="40"/>
      <c r="B188" s="40"/>
      <c r="C188" s="42"/>
      <c r="D188" s="5" t="s">
        <v>410</v>
      </c>
      <c r="E188" s="5" t="s">
        <v>411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7">
        <v>0</v>
      </c>
    </row>
    <row r="189" spans="1:16" ht="22.5" x14ac:dyDescent="0.25">
      <c r="A189" s="40"/>
      <c r="B189" s="40"/>
      <c r="C189" s="42"/>
      <c r="D189" s="5" t="s">
        <v>412</v>
      </c>
      <c r="E189" s="5" t="s">
        <v>413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7">
        <v>0</v>
      </c>
    </row>
    <row r="190" spans="1:16" ht="22.5" x14ac:dyDescent="0.25">
      <c r="A190" s="40"/>
      <c r="B190" s="40"/>
      <c r="C190" s="42"/>
      <c r="D190" s="5" t="s">
        <v>414</v>
      </c>
      <c r="E190" s="5" t="s">
        <v>415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7">
        <v>0</v>
      </c>
    </row>
    <row r="191" spans="1:16" ht="22.5" x14ac:dyDescent="0.25">
      <c r="A191" s="40"/>
      <c r="B191" s="40"/>
      <c r="C191" s="42"/>
      <c r="D191" s="5" t="s">
        <v>416</v>
      </c>
      <c r="E191" s="5" t="s">
        <v>417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7">
        <v>0</v>
      </c>
    </row>
    <row r="192" spans="1:16" ht="22.5" x14ac:dyDescent="0.25">
      <c r="A192" s="40"/>
      <c r="B192" s="40"/>
      <c r="C192" s="42"/>
      <c r="D192" s="5" t="s">
        <v>418</v>
      </c>
      <c r="E192" s="5" t="s">
        <v>419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7">
        <v>0</v>
      </c>
    </row>
    <row r="193" spans="1:16" ht="22.5" x14ac:dyDescent="0.25">
      <c r="A193" s="40"/>
      <c r="B193" s="40"/>
      <c r="C193" s="42"/>
      <c r="D193" s="5" t="s">
        <v>420</v>
      </c>
      <c r="E193" s="5" t="s">
        <v>421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7">
        <v>0</v>
      </c>
    </row>
    <row r="194" spans="1:16" x14ac:dyDescent="0.25">
      <c r="A194" s="40"/>
      <c r="B194" s="40"/>
      <c r="C194" s="8" t="s">
        <v>34</v>
      </c>
      <c r="D194" s="9"/>
      <c r="E194" s="9"/>
      <c r="F194" s="10">
        <v>22549.919999999998</v>
      </c>
      <c r="G194" s="10">
        <v>28344.17</v>
      </c>
      <c r="H194" s="10">
        <v>19449.419999999998</v>
      </c>
      <c r="I194" s="10">
        <v>22565.74</v>
      </c>
      <c r="J194" s="10">
        <v>15584.08</v>
      </c>
      <c r="K194" s="10">
        <v>11104.65</v>
      </c>
      <c r="L194" s="10">
        <v>18862.05</v>
      </c>
      <c r="M194" s="10">
        <v>17334.43</v>
      </c>
      <c r="N194" s="10">
        <v>11874.25</v>
      </c>
      <c r="O194" s="10">
        <v>2184.42</v>
      </c>
      <c r="P194" s="7">
        <v>169853.13</v>
      </c>
    </row>
    <row r="195" spans="1:16" ht="22.5" x14ac:dyDescent="0.25">
      <c r="A195" s="40"/>
      <c r="B195" s="40"/>
      <c r="C195" s="4" t="s">
        <v>36</v>
      </c>
      <c r="D195" s="5" t="s">
        <v>422</v>
      </c>
      <c r="E195" s="5" t="s">
        <v>423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7">
        <v>0</v>
      </c>
    </row>
    <row r="196" spans="1:16" ht="22.5" x14ac:dyDescent="0.25">
      <c r="A196" s="40"/>
      <c r="B196" s="40"/>
      <c r="C196" s="41" t="s">
        <v>41</v>
      </c>
      <c r="D196" s="5" t="s">
        <v>424</v>
      </c>
      <c r="E196" s="5" t="s">
        <v>425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7">
        <v>0</v>
      </c>
    </row>
    <row r="197" spans="1:16" ht="22.5" x14ac:dyDescent="0.25">
      <c r="A197" s="40"/>
      <c r="B197" s="40"/>
      <c r="C197" s="42"/>
      <c r="D197" s="5" t="s">
        <v>426</v>
      </c>
      <c r="E197" s="5" t="s">
        <v>427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7">
        <v>0</v>
      </c>
    </row>
    <row r="198" spans="1:16" ht="22.5" x14ac:dyDescent="0.25">
      <c r="A198" s="40"/>
      <c r="B198" s="40"/>
      <c r="C198" s="4" t="s">
        <v>98</v>
      </c>
      <c r="D198" s="5" t="s">
        <v>428</v>
      </c>
      <c r="E198" s="5" t="s">
        <v>429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7">
        <v>0</v>
      </c>
    </row>
    <row r="199" spans="1:16" ht="22.5" x14ac:dyDescent="0.25">
      <c r="A199" s="40"/>
      <c r="B199" s="40"/>
      <c r="C199" s="4" t="s">
        <v>107</v>
      </c>
      <c r="D199" s="5" t="s">
        <v>430</v>
      </c>
      <c r="E199" s="5" t="s">
        <v>431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7">
        <v>0</v>
      </c>
    </row>
    <row r="200" spans="1:16" ht="33.75" x14ac:dyDescent="0.25">
      <c r="A200" s="40"/>
      <c r="B200" s="40"/>
      <c r="C200" s="4" t="s">
        <v>119</v>
      </c>
      <c r="D200" s="5" t="s">
        <v>432</v>
      </c>
      <c r="E200" s="5" t="s">
        <v>433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7">
        <v>0</v>
      </c>
    </row>
    <row r="201" spans="1:16" ht="22.5" x14ac:dyDescent="0.25">
      <c r="A201" s="40"/>
      <c r="B201" s="40"/>
      <c r="C201" s="4" t="s">
        <v>434</v>
      </c>
      <c r="D201" s="5" t="s">
        <v>435</v>
      </c>
      <c r="E201" s="5" t="s">
        <v>436</v>
      </c>
      <c r="F201" s="6">
        <v>0</v>
      </c>
      <c r="G201" s="6">
        <v>700.22</v>
      </c>
      <c r="H201" s="6">
        <v>0</v>
      </c>
      <c r="I201" s="6">
        <v>0</v>
      </c>
      <c r="J201" s="6">
        <v>0</v>
      </c>
      <c r="K201" s="6">
        <v>514.04</v>
      </c>
      <c r="L201" s="6">
        <v>0</v>
      </c>
      <c r="M201" s="6">
        <v>0</v>
      </c>
      <c r="N201" s="6">
        <v>0</v>
      </c>
      <c r="O201" s="6">
        <v>0</v>
      </c>
      <c r="P201" s="7">
        <v>1214.26</v>
      </c>
    </row>
    <row r="202" spans="1:16" ht="22.5" x14ac:dyDescent="0.25">
      <c r="A202" s="40"/>
      <c r="B202" s="40"/>
      <c r="C202" s="41" t="s">
        <v>128</v>
      </c>
      <c r="D202" s="5" t="s">
        <v>437</v>
      </c>
      <c r="E202" s="5" t="s">
        <v>438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7">
        <v>0</v>
      </c>
    </row>
    <row r="203" spans="1:16" ht="22.5" x14ac:dyDescent="0.25">
      <c r="A203" s="40"/>
      <c r="B203" s="40"/>
      <c r="C203" s="42"/>
      <c r="D203" s="5" t="s">
        <v>439</v>
      </c>
      <c r="E203" s="5" t="s">
        <v>440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7">
        <v>0</v>
      </c>
    </row>
    <row r="204" spans="1:16" x14ac:dyDescent="0.25">
      <c r="A204" s="40"/>
      <c r="B204" s="40"/>
      <c r="C204" s="8" t="s">
        <v>137</v>
      </c>
      <c r="D204" s="9"/>
      <c r="E204" s="9"/>
      <c r="F204" s="10">
        <v>0</v>
      </c>
      <c r="G204" s="10">
        <v>700.22</v>
      </c>
      <c r="H204" s="10">
        <v>0</v>
      </c>
      <c r="I204" s="10">
        <v>0</v>
      </c>
      <c r="J204" s="10">
        <v>0</v>
      </c>
      <c r="K204" s="10">
        <v>514.04</v>
      </c>
      <c r="L204" s="10">
        <v>0</v>
      </c>
      <c r="M204" s="10">
        <v>0</v>
      </c>
      <c r="N204" s="10">
        <v>0</v>
      </c>
      <c r="O204" s="10">
        <v>0</v>
      </c>
      <c r="P204" s="7">
        <v>1214.26</v>
      </c>
    </row>
    <row r="205" spans="1:16" ht="33.75" x14ac:dyDescent="0.25">
      <c r="A205" s="40"/>
      <c r="B205" s="40"/>
      <c r="C205" s="41" t="s">
        <v>156</v>
      </c>
      <c r="D205" s="5" t="s">
        <v>441</v>
      </c>
      <c r="E205" s="5" t="s">
        <v>442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7">
        <v>0</v>
      </c>
    </row>
    <row r="206" spans="1:16" ht="33.75" x14ac:dyDescent="0.25">
      <c r="A206" s="40"/>
      <c r="B206" s="40"/>
      <c r="C206" s="42"/>
      <c r="D206" s="5" t="s">
        <v>443</v>
      </c>
      <c r="E206" s="5" t="s">
        <v>444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7">
        <v>0</v>
      </c>
    </row>
    <row r="207" spans="1:16" ht="33.75" x14ac:dyDescent="0.25">
      <c r="A207" s="40"/>
      <c r="B207" s="40"/>
      <c r="C207" s="42"/>
      <c r="D207" s="5" t="s">
        <v>445</v>
      </c>
      <c r="E207" s="5" t="s">
        <v>446</v>
      </c>
      <c r="F207" s="6">
        <v>0</v>
      </c>
      <c r="G207" s="6">
        <v>623.88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7">
        <v>623.88</v>
      </c>
    </row>
    <row r="208" spans="1:16" ht="22.5" x14ac:dyDescent="0.25">
      <c r="A208" s="40"/>
      <c r="B208" s="40"/>
      <c r="C208" s="42"/>
      <c r="D208" s="5" t="s">
        <v>447</v>
      </c>
      <c r="E208" s="5" t="s">
        <v>448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7">
        <v>0</v>
      </c>
    </row>
    <row r="209" spans="1:16" ht="22.5" x14ac:dyDescent="0.25">
      <c r="A209" s="40"/>
      <c r="B209" s="40"/>
      <c r="C209" s="42"/>
      <c r="D209" s="5" t="s">
        <v>449</v>
      </c>
      <c r="E209" s="5" t="s">
        <v>450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7">
        <v>0</v>
      </c>
    </row>
    <row r="210" spans="1:16" ht="22.5" x14ac:dyDescent="0.25">
      <c r="A210" s="40"/>
      <c r="B210" s="40"/>
      <c r="C210" s="42"/>
      <c r="D210" s="5" t="s">
        <v>451</v>
      </c>
      <c r="E210" s="5" t="s">
        <v>452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7">
        <v>0</v>
      </c>
    </row>
    <row r="211" spans="1:16" ht="22.5" x14ac:dyDescent="0.25">
      <c r="A211" s="40"/>
      <c r="B211" s="40"/>
      <c r="C211" s="41" t="s">
        <v>243</v>
      </c>
      <c r="D211" s="5" t="s">
        <v>453</v>
      </c>
      <c r="E211" s="5" t="s">
        <v>454</v>
      </c>
      <c r="F211" s="6">
        <v>605.23</v>
      </c>
      <c r="G211" s="6">
        <v>771.35</v>
      </c>
      <c r="H211" s="6">
        <v>571.86</v>
      </c>
      <c r="I211" s="6">
        <v>637.98</v>
      </c>
      <c r="J211" s="6">
        <v>446.85</v>
      </c>
      <c r="K211" s="6">
        <v>395.67</v>
      </c>
      <c r="L211" s="6">
        <v>473.01</v>
      </c>
      <c r="M211" s="6">
        <v>567.94000000000005</v>
      </c>
      <c r="N211" s="6">
        <v>292.45</v>
      </c>
      <c r="O211" s="6">
        <v>0</v>
      </c>
      <c r="P211" s="7">
        <v>4762.34</v>
      </c>
    </row>
    <row r="212" spans="1:16" ht="22.5" x14ac:dyDescent="0.25">
      <c r="A212" s="40"/>
      <c r="B212" s="40"/>
      <c r="C212" s="42"/>
      <c r="D212" s="5" t="s">
        <v>455</v>
      </c>
      <c r="E212" s="5" t="s">
        <v>456</v>
      </c>
      <c r="F212" s="6">
        <v>111.65</v>
      </c>
      <c r="G212" s="6">
        <v>111.65</v>
      </c>
      <c r="H212" s="6">
        <v>96.7</v>
      </c>
      <c r="I212" s="6">
        <v>96.7</v>
      </c>
      <c r="J212" s="6">
        <v>96.7</v>
      </c>
      <c r="K212" s="6">
        <v>96.7</v>
      </c>
      <c r="L212" s="6">
        <v>96.7</v>
      </c>
      <c r="M212" s="6">
        <v>96.7</v>
      </c>
      <c r="N212" s="6">
        <v>96.7</v>
      </c>
      <c r="O212" s="6">
        <v>0</v>
      </c>
      <c r="P212" s="7">
        <v>900.2</v>
      </c>
    </row>
    <row r="213" spans="1:16" ht="33.75" x14ac:dyDescent="0.25">
      <c r="A213" s="40"/>
      <c r="B213" s="40"/>
      <c r="C213" s="42"/>
      <c r="D213" s="5" t="s">
        <v>457</v>
      </c>
      <c r="E213" s="5" t="s">
        <v>458</v>
      </c>
      <c r="F213" s="12"/>
      <c r="G213" s="12"/>
      <c r="H213" s="12"/>
      <c r="I213" s="6">
        <v>1488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7">
        <v>1488</v>
      </c>
    </row>
    <row r="214" spans="1:16" ht="22.5" x14ac:dyDescent="0.25">
      <c r="A214" s="40"/>
      <c r="B214" s="40"/>
      <c r="C214" s="41" t="s">
        <v>259</v>
      </c>
      <c r="D214" s="5" t="s">
        <v>459</v>
      </c>
      <c r="E214" s="5" t="s">
        <v>460</v>
      </c>
      <c r="F214" s="6">
        <v>-877.02</v>
      </c>
      <c r="G214" s="6">
        <v>157.38</v>
      </c>
      <c r="H214" s="6">
        <v>-129.22999999999999</v>
      </c>
      <c r="I214" s="6">
        <v>-332.42</v>
      </c>
      <c r="J214" s="6">
        <v>486.71</v>
      </c>
      <c r="K214" s="6">
        <v>-773.81</v>
      </c>
      <c r="L214" s="6">
        <v>-925.92</v>
      </c>
      <c r="M214" s="6">
        <v>913.45</v>
      </c>
      <c r="N214" s="6">
        <v>370.39</v>
      </c>
      <c r="O214" s="6">
        <v>-84.75</v>
      </c>
      <c r="P214" s="7">
        <v>-1195.22</v>
      </c>
    </row>
    <row r="215" spans="1:16" ht="22.5" x14ac:dyDescent="0.25">
      <c r="A215" s="40"/>
      <c r="B215" s="40"/>
      <c r="C215" s="42"/>
      <c r="D215" s="5" t="s">
        <v>461</v>
      </c>
      <c r="E215" s="5" t="s">
        <v>462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5066.43</v>
      </c>
      <c r="M215" s="6">
        <v>-5066.43</v>
      </c>
      <c r="N215" s="6">
        <v>0</v>
      </c>
      <c r="O215" s="6">
        <v>-3103.23</v>
      </c>
      <c r="P215" s="7">
        <v>-3103.23</v>
      </c>
    </row>
    <row r="216" spans="1:16" ht="22.5" x14ac:dyDescent="0.25">
      <c r="A216" s="40"/>
      <c r="B216" s="40"/>
      <c r="C216" s="41" t="s">
        <v>277</v>
      </c>
      <c r="D216" s="5" t="s">
        <v>463</v>
      </c>
      <c r="E216" s="5" t="s">
        <v>464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7">
        <v>0</v>
      </c>
    </row>
    <row r="217" spans="1:16" ht="22.5" x14ac:dyDescent="0.25">
      <c r="A217" s="40"/>
      <c r="B217" s="40"/>
      <c r="C217" s="42"/>
      <c r="D217" s="5" t="s">
        <v>465</v>
      </c>
      <c r="E217" s="5" t="s">
        <v>466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7">
        <v>0</v>
      </c>
    </row>
    <row r="218" spans="1:16" ht="22.5" x14ac:dyDescent="0.25">
      <c r="A218" s="40"/>
      <c r="B218" s="40"/>
      <c r="C218" s="42"/>
      <c r="D218" s="5" t="s">
        <v>467</v>
      </c>
      <c r="E218" s="5" t="s">
        <v>468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7">
        <v>0</v>
      </c>
    </row>
    <row r="219" spans="1:16" ht="22.5" x14ac:dyDescent="0.25">
      <c r="A219" s="40"/>
      <c r="B219" s="40"/>
      <c r="C219" s="42"/>
      <c r="D219" s="5" t="s">
        <v>469</v>
      </c>
      <c r="E219" s="5" t="s">
        <v>470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7">
        <v>0</v>
      </c>
    </row>
    <row r="220" spans="1:16" ht="22.5" x14ac:dyDescent="0.25">
      <c r="A220" s="40"/>
      <c r="B220" s="40"/>
      <c r="C220" s="41" t="s">
        <v>296</v>
      </c>
      <c r="D220" s="5" t="s">
        <v>471</v>
      </c>
      <c r="E220" s="5" t="s">
        <v>472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7">
        <v>0</v>
      </c>
    </row>
    <row r="221" spans="1:16" ht="22.5" x14ac:dyDescent="0.25">
      <c r="A221" s="40"/>
      <c r="B221" s="40"/>
      <c r="C221" s="42"/>
      <c r="D221" s="5" t="s">
        <v>473</v>
      </c>
      <c r="E221" s="5" t="s">
        <v>474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7">
        <v>0</v>
      </c>
    </row>
    <row r="222" spans="1:16" ht="22.5" x14ac:dyDescent="0.25">
      <c r="A222" s="40"/>
      <c r="B222" s="40"/>
      <c r="C222" s="41" t="s">
        <v>301</v>
      </c>
      <c r="D222" s="5" t="s">
        <v>475</v>
      </c>
      <c r="E222" s="5" t="s">
        <v>476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7">
        <v>0</v>
      </c>
    </row>
    <row r="223" spans="1:16" ht="22.5" x14ac:dyDescent="0.25">
      <c r="A223" s="40"/>
      <c r="B223" s="40"/>
      <c r="C223" s="42"/>
      <c r="D223" s="5" t="s">
        <v>477</v>
      </c>
      <c r="E223" s="5" t="s">
        <v>478</v>
      </c>
      <c r="F223" s="6">
        <v>0</v>
      </c>
      <c r="G223" s="6">
        <v>0</v>
      </c>
      <c r="H223" s="6">
        <v>251.94</v>
      </c>
      <c r="I223" s="6">
        <v>0</v>
      </c>
      <c r="J223" s="6">
        <v>0</v>
      </c>
      <c r="K223" s="6">
        <v>0</v>
      </c>
      <c r="L223" s="6">
        <v>7.91</v>
      </c>
      <c r="M223" s="6">
        <v>0</v>
      </c>
      <c r="N223" s="6">
        <v>134.99</v>
      </c>
      <c r="O223" s="6">
        <v>0</v>
      </c>
      <c r="P223" s="7">
        <v>394.84</v>
      </c>
    </row>
    <row r="224" spans="1:16" ht="22.5" x14ac:dyDescent="0.25">
      <c r="A224" s="40"/>
      <c r="B224" s="40"/>
      <c r="C224" s="42"/>
      <c r="D224" s="5" t="s">
        <v>479</v>
      </c>
      <c r="E224" s="5" t="s">
        <v>480</v>
      </c>
      <c r="F224" s="6">
        <v>85.59</v>
      </c>
      <c r="G224" s="6">
        <v>0</v>
      </c>
      <c r="H224" s="6">
        <v>15</v>
      </c>
      <c r="I224" s="6">
        <v>0</v>
      </c>
      <c r="J224" s="6">
        <v>195.65</v>
      </c>
      <c r="K224" s="6">
        <v>1295.01</v>
      </c>
      <c r="L224" s="6">
        <v>0</v>
      </c>
      <c r="M224" s="6">
        <v>0</v>
      </c>
      <c r="N224" s="6">
        <v>0</v>
      </c>
      <c r="O224" s="6">
        <v>0</v>
      </c>
      <c r="P224" s="7">
        <v>1591.25</v>
      </c>
    </row>
    <row r="225" spans="1:16" ht="22.5" x14ac:dyDescent="0.25">
      <c r="A225" s="40"/>
      <c r="B225" s="40"/>
      <c r="C225" s="42"/>
      <c r="D225" s="5" t="s">
        <v>481</v>
      </c>
      <c r="E225" s="5" t="s">
        <v>482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7">
        <v>0</v>
      </c>
    </row>
    <row r="226" spans="1:16" ht="22.5" x14ac:dyDescent="0.25">
      <c r="A226" s="40"/>
      <c r="B226" s="40"/>
      <c r="C226" s="42"/>
      <c r="D226" s="5" t="s">
        <v>483</v>
      </c>
      <c r="E226" s="5" t="s">
        <v>484</v>
      </c>
      <c r="F226" s="6">
        <v>0</v>
      </c>
      <c r="G226" s="6">
        <v>18</v>
      </c>
      <c r="H226" s="6">
        <v>38</v>
      </c>
      <c r="I226" s="6">
        <v>162.5</v>
      </c>
      <c r="J226" s="6">
        <v>0</v>
      </c>
      <c r="K226" s="6">
        <v>105</v>
      </c>
      <c r="L226" s="6">
        <v>0</v>
      </c>
      <c r="M226" s="6">
        <v>0</v>
      </c>
      <c r="N226" s="6">
        <v>0</v>
      </c>
      <c r="O226" s="6">
        <v>0</v>
      </c>
      <c r="P226" s="7">
        <v>323.5</v>
      </c>
    </row>
    <row r="227" spans="1:16" ht="22.5" x14ac:dyDescent="0.25">
      <c r="A227" s="40"/>
      <c r="B227" s="40"/>
      <c r="C227" s="42"/>
      <c r="D227" s="5" t="s">
        <v>485</v>
      </c>
      <c r="E227" s="5" t="s">
        <v>486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7">
        <v>0</v>
      </c>
    </row>
    <row r="228" spans="1:16" ht="22.5" x14ac:dyDescent="0.25">
      <c r="A228" s="40"/>
      <c r="B228" s="40"/>
      <c r="C228" s="42"/>
      <c r="D228" s="5" t="s">
        <v>487</v>
      </c>
      <c r="E228" s="5" t="s">
        <v>488</v>
      </c>
      <c r="F228" s="6">
        <v>1101.99</v>
      </c>
      <c r="G228" s="6">
        <v>981.36</v>
      </c>
      <c r="H228" s="6">
        <v>706.16</v>
      </c>
      <c r="I228" s="6">
        <v>1002.2</v>
      </c>
      <c r="J228" s="6">
        <v>712.77</v>
      </c>
      <c r="K228" s="6">
        <v>771.31</v>
      </c>
      <c r="L228" s="6">
        <v>993.86</v>
      </c>
      <c r="M228" s="6">
        <v>30.81</v>
      </c>
      <c r="N228" s="6">
        <v>589.73</v>
      </c>
      <c r="O228" s="6">
        <v>0</v>
      </c>
      <c r="P228" s="7">
        <v>6890.19</v>
      </c>
    </row>
    <row r="229" spans="1:16" ht="22.5" x14ac:dyDescent="0.25">
      <c r="A229" s="40"/>
      <c r="B229" s="40"/>
      <c r="C229" s="42"/>
      <c r="D229" s="5" t="s">
        <v>489</v>
      </c>
      <c r="E229" s="5" t="s">
        <v>490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7">
        <v>0</v>
      </c>
    </row>
    <row r="230" spans="1:16" ht="22.5" x14ac:dyDescent="0.25">
      <c r="A230" s="40"/>
      <c r="B230" s="40"/>
      <c r="C230" s="42"/>
      <c r="D230" s="5" t="s">
        <v>491</v>
      </c>
      <c r="E230" s="5" t="s">
        <v>492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7">
        <v>0</v>
      </c>
    </row>
    <row r="231" spans="1:16" ht="22.5" x14ac:dyDescent="0.25">
      <c r="A231" s="40"/>
      <c r="B231" s="40"/>
      <c r="C231" s="42"/>
      <c r="D231" s="5" t="s">
        <v>493</v>
      </c>
      <c r="E231" s="5" t="s">
        <v>494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7">
        <v>0</v>
      </c>
    </row>
    <row r="232" spans="1:16" ht="22.5" x14ac:dyDescent="0.25">
      <c r="A232" s="40"/>
      <c r="B232" s="40"/>
      <c r="C232" s="41" t="s">
        <v>345</v>
      </c>
      <c r="D232" s="5" t="s">
        <v>495</v>
      </c>
      <c r="E232" s="5" t="s">
        <v>496</v>
      </c>
      <c r="F232" s="6">
        <v>14093.44</v>
      </c>
      <c r="G232" s="6">
        <v>17999.05</v>
      </c>
      <c r="H232" s="6">
        <v>16237.76</v>
      </c>
      <c r="I232" s="6">
        <v>14073.37</v>
      </c>
      <c r="J232" s="6">
        <v>13379.34</v>
      </c>
      <c r="K232" s="6">
        <v>16043.62</v>
      </c>
      <c r="L232" s="6">
        <v>13085.82</v>
      </c>
      <c r="M232" s="6">
        <v>13283.28</v>
      </c>
      <c r="N232" s="6">
        <v>11324.52</v>
      </c>
      <c r="O232" s="6">
        <v>0</v>
      </c>
      <c r="P232" s="7">
        <v>129520.2</v>
      </c>
    </row>
    <row r="233" spans="1:16" ht="22.5" x14ac:dyDescent="0.25">
      <c r="A233" s="40"/>
      <c r="B233" s="40"/>
      <c r="C233" s="42"/>
      <c r="D233" s="5" t="s">
        <v>497</v>
      </c>
      <c r="E233" s="5" t="s">
        <v>498</v>
      </c>
      <c r="F233" s="12"/>
      <c r="G233" s="12"/>
      <c r="H233" s="12"/>
      <c r="I233" s="12"/>
      <c r="J233" s="6">
        <v>30</v>
      </c>
      <c r="K233" s="6">
        <v>30</v>
      </c>
      <c r="L233" s="6">
        <v>30</v>
      </c>
      <c r="M233" s="6">
        <v>0</v>
      </c>
      <c r="N233" s="6">
        <v>0</v>
      </c>
      <c r="O233" s="6">
        <v>0</v>
      </c>
      <c r="P233" s="7">
        <v>90</v>
      </c>
    </row>
    <row r="234" spans="1:16" ht="22.5" x14ac:dyDescent="0.25">
      <c r="A234" s="40"/>
      <c r="B234" s="40"/>
      <c r="C234" s="41" t="s">
        <v>348</v>
      </c>
      <c r="D234" s="5" t="s">
        <v>499</v>
      </c>
      <c r="E234" s="5" t="s">
        <v>500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7">
        <v>0</v>
      </c>
    </row>
    <row r="235" spans="1:16" ht="22.5" x14ac:dyDescent="0.25">
      <c r="A235" s="40"/>
      <c r="B235" s="40"/>
      <c r="C235" s="42"/>
      <c r="D235" s="5" t="s">
        <v>501</v>
      </c>
      <c r="E235" s="5" t="s">
        <v>502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7">
        <v>0</v>
      </c>
    </row>
    <row r="236" spans="1:16" x14ac:dyDescent="0.25">
      <c r="A236" s="40"/>
      <c r="B236" s="40"/>
      <c r="C236" s="8" t="s">
        <v>356</v>
      </c>
      <c r="D236" s="9"/>
      <c r="E236" s="9"/>
      <c r="F236" s="10">
        <v>15120.88</v>
      </c>
      <c r="G236" s="10">
        <v>20662.669999999998</v>
      </c>
      <c r="H236" s="10">
        <v>17788.189999999999</v>
      </c>
      <c r="I236" s="10">
        <v>17128.330000000002</v>
      </c>
      <c r="J236" s="10">
        <v>15348.02</v>
      </c>
      <c r="K236" s="10">
        <v>17963.5</v>
      </c>
      <c r="L236" s="10">
        <v>18827.810000000001</v>
      </c>
      <c r="M236" s="10">
        <v>9825.75</v>
      </c>
      <c r="N236" s="10">
        <v>12808.78</v>
      </c>
      <c r="O236" s="10">
        <v>-3187.98</v>
      </c>
      <c r="P236" s="7">
        <v>142285.95000000001</v>
      </c>
    </row>
    <row r="237" spans="1:16" x14ac:dyDescent="0.25">
      <c r="A237" s="40"/>
      <c r="B237" s="40"/>
      <c r="C237" s="13" t="s">
        <v>357</v>
      </c>
      <c r="D237" s="9"/>
      <c r="E237" s="9"/>
      <c r="F237" s="14">
        <v>4567.6000000000004</v>
      </c>
      <c r="G237" s="14">
        <v>6544.79</v>
      </c>
      <c r="H237" s="14">
        <v>3394.03</v>
      </c>
      <c r="I237" s="14">
        <v>2307.81</v>
      </c>
      <c r="J237" s="14">
        <v>-1595.97</v>
      </c>
      <c r="K237" s="14">
        <v>-2518.81</v>
      </c>
      <c r="L237" s="14">
        <v>-2406.37</v>
      </c>
      <c r="M237" s="14">
        <v>10669.28</v>
      </c>
      <c r="N237" s="14">
        <v>-1842.61</v>
      </c>
      <c r="O237" s="14">
        <v>4925.3</v>
      </c>
      <c r="P237" s="7">
        <v>24045.05</v>
      </c>
    </row>
    <row r="238" spans="1:16" ht="22.5" x14ac:dyDescent="0.25">
      <c r="A238" s="40"/>
      <c r="B238" s="39" t="s">
        <v>503</v>
      </c>
      <c r="C238" s="41" t="s">
        <v>18</v>
      </c>
      <c r="D238" s="5" t="s">
        <v>504</v>
      </c>
      <c r="E238" s="5" t="s">
        <v>505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7">
        <v>0</v>
      </c>
    </row>
    <row r="239" spans="1:16" ht="22.5" x14ac:dyDescent="0.25">
      <c r="A239" s="40"/>
      <c r="B239" s="40"/>
      <c r="C239" s="42"/>
      <c r="D239" s="5" t="s">
        <v>506</v>
      </c>
      <c r="E239" s="5" t="s">
        <v>507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7">
        <v>0</v>
      </c>
    </row>
    <row r="240" spans="1:16" ht="22.5" x14ac:dyDescent="0.25">
      <c r="A240" s="40"/>
      <c r="B240" s="40"/>
      <c r="C240" s="42"/>
      <c r="D240" s="5" t="s">
        <v>508</v>
      </c>
      <c r="E240" s="5" t="s">
        <v>509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7">
        <v>0</v>
      </c>
    </row>
    <row r="241" spans="1:16" ht="22.5" x14ac:dyDescent="0.25">
      <c r="A241" s="40"/>
      <c r="B241" s="40"/>
      <c r="C241" s="42"/>
      <c r="D241" s="5" t="s">
        <v>510</v>
      </c>
      <c r="E241" s="5" t="s">
        <v>511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7">
        <v>0</v>
      </c>
    </row>
    <row r="242" spans="1:16" x14ac:dyDescent="0.25">
      <c r="A242" s="40"/>
      <c r="B242" s="40"/>
      <c r="C242" s="8" t="s">
        <v>23</v>
      </c>
      <c r="D242" s="9"/>
      <c r="E242" s="9"/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7">
        <v>0</v>
      </c>
    </row>
    <row r="243" spans="1:16" ht="22.5" x14ac:dyDescent="0.25">
      <c r="A243" s="40"/>
      <c r="B243" s="40"/>
      <c r="C243" s="4" t="s">
        <v>24</v>
      </c>
      <c r="D243" s="5" t="s">
        <v>512</v>
      </c>
      <c r="E243" s="5" t="s">
        <v>513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7">
        <v>0</v>
      </c>
    </row>
    <row r="244" spans="1:16" ht="22.5" x14ac:dyDescent="0.25">
      <c r="A244" s="40"/>
      <c r="B244" s="40"/>
      <c r="C244" s="41" t="s">
        <v>29</v>
      </c>
      <c r="D244" s="5" t="s">
        <v>514</v>
      </c>
      <c r="E244" s="5" t="s">
        <v>515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7">
        <v>0</v>
      </c>
    </row>
    <row r="245" spans="1:16" ht="22.5" x14ac:dyDescent="0.25">
      <c r="A245" s="40"/>
      <c r="B245" s="40"/>
      <c r="C245" s="42"/>
      <c r="D245" s="5" t="s">
        <v>516</v>
      </c>
      <c r="E245" s="5" t="s">
        <v>517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7">
        <v>0</v>
      </c>
    </row>
    <row r="246" spans="1:16" ht="22.5" x14ac:dyDescent="0.25">
      <c r="A246" s="40"/>
      <c r="B246" s="40"/>
      <c r="C246" s="42"/>
      <c r="D246" s="5" t="s">
        <v>518</v>
      </c>
      <c r="E246" s="5" t="s">
        <v>519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7">
        <v>0</v>
      </c>
    </row>
    <row r="247" spans="1:16" ht="22.5" x14ac:dyDescent="0.25">
      <c r="A247" s="40"/>
      <c r="B247" s="40"/>
      <c r="C247" s="42"/>
      <c r="D247" s="5" t="s">
        <v>520</v>
      </c>
      <c r="E247" s="5" t="s">
        <v>521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7">
        <v>0</v>
      </c>
    </row>
    <row r="248" spans="1:16" ht="22.5" x14ac:dyDescent="0.25">
      <c r="A248" s="40"/>
      <c r="B248" s="40"/>
      <c r="C248" s="42"/>
      <c r="D248" s="5" t="s">
        <v>522</v>
      </c>
      <c r="E248" s="5" t="s">
        <v>523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7">
        <v>0</v>
      </c>
    </row>
    <row r="249" spans="1:16" ht="22.5" x14ac:dyDescent="0.25">
      <c r="A249" s="40"/>
      <c r="B249" s="40"/>
      <c r="C249" s="41" t="s">
        <v>407</v>
      </c>
      <c r="D249" s="5" t="s">
        <v>524</v>
      </c>
      <c r="E249" s="5" t="s">
        <v>525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7">
        <v>0</v>
      </c>
    </row>
    <row r="250" spans="1:16" ht="22.5" x14ac:dyDescent="0.25">
      <c r="A250" s="40"/>
      <c r="B250" s="40"/>
      <c r="C250" s="42"/>
      <c r="D250" s="5" t="s">
        <v>526</v>
      </c>
      <c r="E250" s="5" t="s">
        <v>527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7">
        <v>0</v>
      </c>
    </row>
    <row r="251" spans="1:16" ht="22.5" x14ac:dyDescent="0.25">
      <c r="A251" s="40"/>
      <c r="B251" s="40"/>
      <c r="C251" s="42"/>
      <c r="D251" s="5" t="s">
        <v>528</v>
      </c>
      <c r="E251" s="5" t="s">
        <v>529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7">
        <v>0</v>
      </c>
    </row>
    <row r="252" spans="1:16" ht="22.5" x14ac:dyDescent="0.25">
      <c r="A252" s="40"/>
      <c r="B252" s="40"/>
      <c r="C252" s="42"/>
      <c r="D252" s="5" t="s">
        <v>530</v>
      </c>
      <c r="E252" s="5" t="s">
        <v>531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7">
        <v>0</v>
      </c>
    </row>
    <row r="253" spans="1:16" x14ac:dyDescent="0.25">
      <c r="A253" s="40"/>
      <c r="B253" s="40"/>
      <c r="C253" s="8" t="s">
        <v>34</v>
      </c>
      <c r="D253" s="9"/>
      <c r="E253" s="9"/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7">
        <v>0</v>
      </c>
    </row>
    <row r="254" spans="1:16" ht="22.5" x14ac:dyDescent="0.25">
      <c r="A254" s="40"/>
      <c r="B254" s="40"/>
      <c r="C254" s="4" t="s">
        <v>259</v>
      </c>
      <c r="D254" s="5" t="s">
        <v>532</v>
      </c>
      <c r="E254" s="5" t="s">
        <v>533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7">
        <v>0</v>
      </c>
    </row>
    <row r="255" spans="1:16" x14ac:dyDescent="0.25">
      <c r="A255" s="40"/>
      <c r="B255" s="40"/>
      <c r="C255" s="8" t="s">
        <v>356</v>
      </c>
      <c r="D255" s="9"/>
      <c r="E255" s="9"/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7">
        <v>0</v>
      </c>
    </row>
    <row r="256" spans="1:16" x14ac:dyDescent="0.25">
      <c r="A256" s="40"/>
      <c r="B256" s="40"/>
      <c r="C256" s="13" t="s">
        <v>357</v>
      </c>
      <c r="D256" s="9"/>
      <c r="E256" s="9"/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7">
        <v>0</v>
      </c>
    </row>
    <row r="257" spans="1:16" x14ac:dyDescent="0.25">
      <c r="A257" s="15"/>
      <c r="B257" s="15"/>
      <c r="C257" s="16" t="s">
        <v>534</v>
      </c>
      <c r="D257" s="9"/>
      <c r="E257" s="9"/>
      <c r="F257" s="17">
        <v>1954.63</v>
      </c>
      <c r="G257" s="17">
        <v>-6030.48</v>
      </c>
      <c r="H257" s="17">
        <v>94.11</v>
      </c>
      <c r="I257" s="17">
        <v>-1547.25</v>
      </c>
      <c r="J257" s="17">
        <v>-1055.95</v>
      </c>
      <c r="K257" s="17">
        <v>-8288.2099999999991</v>
      </c>
      <c r="L257" s="17">
        <v>-8168.26</v>
      </c>
      <c r="M257" s="17">
        <v>-2000.01</v>
      </c>
      <c r="N257" s="17">
        <v>-1964.83</v>
      </c>
      <c r="O257" s="17">
        <v>21736.16</v>
      </c>
      <c r="P257" s="7">
        <v>-5270.09</v>
      </c>
    </row>
  </sheetData>
  <mergeCells count="40">
    <mergeCell ref="A2:A256"/>
    <mergeCell ref="B2:B161"/>
    <mergeCell ref="C2:C3"/>
    <mergeCell ref="C5:C6"/>
    <mergeCell ref="C7:C8"/>
    <mergeCell ref="C11:C12"/>
    <mergeCell ref="C13:C40"/>
    <mergeCell ref="C41:C44"/>
    <mergeCell ref="C46:C49"/>
    <mergeCell ref="C53:C56"/>
    <mergeCell ref="C58:C59"/>
    <mergeCell ref="C60:C65"/>
    <mergeCell ref="C66:C108"/>
    <mergeCell ref="C109:C114"/>
    <mergeCell ref="C116:C121"/>
    <mergeCell ref="C122:C123"/>
    <mergeCell ref="C222:C231"/>
    <mergeCell ref="C232:C233"/>
    <mergeCell ref="C234:C235"/>
    <mergeCell ref="C124:C132"/>
    <mergeCell ref="C133:C134"/>
    <mergeCell ref="C135:C149"/>
    <mergeCell ref="C150:C155"/>
    <mergeCell ref="C157:C158"/>
    <mergeCell ref="B238:B256"/>
    <mergeCell ref="C238:C241"/>
    <mergeCell ref="C244:C248"/>
    <mergeCell ref="C249:C252"/>
    <mergeCell ref="B162:B237"/>
    <mergeCell ref="C162:C170"/>
    <mergeCell ref="C172:C178"/>
    <mergeCell ref="C179:C186"/>
    <mergeCell ref="C187:C193"/>
    <mergeCell ref="C196:C197"/>
    <mergeCell ref="C202:C203"/>
    <mergeCell ref="C205:C210"/>
    <mergeCell ref="C211:C213"/>
    <mergeCell ref="C214:C215"/>
    <mergeCell ref="C216:C219"/>
    <mergeCell ref="C220:C2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9D43-9F00-4D05-92A0-C2B854E602BF}">
  <dimension ref="A1:R254"/>
  <sheetViews>
    <sheetView showGridLines="0" workbookViewId="0"/>
  </sheetViews>
  <sheetFormatPr defaultRowHeight="15" x14ac:dyDescent="0.25"/>
  <cols>
    <col min="1" max="1" width="18.7109375" customWidth="1"/>
    <col min="2" max="2" width="5.28515625" customWidth="1"/>
    <col min="3" max="3" width="28.5703125" customWidth="1"/>
    <col min="4" max="4" width="20.140625" customWidth="1"/>
    <col min="5" max="5" width="37.42578125" customWidth="1"/>
    <col min="6" max="6" width="8.28515625" customWidth="1"/>
    <col min="7" max="7" width="8.7109375" customWidth="1"/>
    <col min="8" max="9" width="8.140625" customWidth="1"/>
    <col min="10" max="10" width="8.7109375" customWidth="1"/>
    <col min="11" max="11" width="8.140625" customWidth="1"/>
    <col min="12" max="12" width="8.28515625" customWidth="1"/>
    <col min="13" max="13" width="8.42578125" customWidth="1"/>
    <col min="14" max="14" width="8.28515625" customWidth="1"/>
    <col min="15" max="16" width="8.140625" customWidth="1"/>
    <col min="17" max="17" width="8.5703125" customWidth="1"/>
    <col min="18" max="18" width="9" customWidth="1"/>
    <col min="19" max="19" width="1" customWidth="1"/>
  </cols>
  <sheetData>
    <row r="1" spans="1:18" ht="22.5" x14ac:dyDescent="0.25">
      <c r="A1" s="1" t="s">
        <v>0</v>
      </c>
      <c r="B1" s="1" t="s">
        <v>1</v>
      </c>
      <c r="C1" s="1" t="s">
        <v>2</v>
      </c>
      <c r="D1" s="1" t="s">
        <v>547</v>
      </c>
      <c r="E1" s="1" t="s">
        <v>4</v>
      </c>
      <c r="F1" s="2" t="s">
        <v>546</v>
      </c>
      <c r="G1" s="2" t="s">
        <v>545</v>
      </c>
      <c r="H1" s="2" t="s">
        <v>544</v>
      </c>
      <c r="I1" s="2" t="s">
        <v>543</v>
      </c>
      <c r="J1" s="2" t="s">
        <v>542</v>
      </c>
      <c r="K1" s="2" t="s">
        <v>541</v>
      </c>
      <c r="L1" s="2" t="s">
        <v>540</v>
      </c>
      <c r="M1" s="2" t="s">
        <v>539</v>
      </c>
      <c r="N1" s="2" t="s">
        <v>538</v>
      </c>
      <c r="O1" s="2" t="s">
        <v>537</v>
      </c>
      <c r="P1" s="2" t="s">
        <v>536</v>
      </c>
      <c r="Q1" s="2" t="s">
        <v>535</v>
      </c>
      <c r="R1" s="3" t="s">
        <v>15</v>
      </c>
    </row>
    <row r="2" spans="1:18" ht="22.5" x14ac:dyDescent="0.25">
      <c r="A2" s="39" t="s">
        <v>16</v>
      </c>
      <c r="B2" s="39" t="s">
        <v>17</v>
      </c>
      <c r="C2" s="41" t="s">
        <v>18</v>
      </c>
      <c r="D2" s="5" t="s">
        <v>19</v>
      </c>
      <c r="E2" s="5" t="s">
        <v>20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7">
        <v>0</v>
      </c>
    </row>
    <row r="3" spans="1:18" ht="22.5" x14ac:dyDescent="0.25">
      <c r="A3" s="40"/>
      <c r="B3" s="40"/>
      <c r="C3" s="42"/>
      <c r="D3" s="5" t="s">
        <v>21</v>
      </c>
      <c r="E3" s="5" t="s">
        <v>22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7">
        <v>0</v>
      </c>
    </row>
    <row r="4" spans="1:18" x14ac:dyDescent="0.25">
      <c r="A4" s="40"/>
      <c r="B4" s="40"/>
      <c r="C4" s="8" t="s">
        <v>23</v>
      </c>
      <c r="D4" s="9"/>
      <c r="E4" s="9"/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7">
        <v>0</v>
      </c>
    </row>
    <row r="5" spans="1:18" ht="22.5" x14ac:dyDescent="0.25">
      <c r="A5" s="40"/>
      <c r="B5" s="40"/>
      <c r="C5" s="41" t="s">
        <v>24</v>
      </c>
      <c r="D5" s="5" t="s">
        <v>25</v>
      </c>
      <c r="E5" s="5" t="s">
        <v>26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7">
        <v>0</v>
      </c>
    </row>
    <row r="6" spans="1:18" ht="22.5" x14ac:dyDescent="0.25">
      <c r="A6" s="40"/>
      <c r="B6" s="40"/>
      <c r="C6" s="42"/>
      <c r="D6" s="5" t="s">
        <v>27</v>
      </c>
      <c r="E6" s="5" t="s">
        <v>28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7">
        <v>0</v>
      </c>
    </row>
    <row r="7" spans="1:18" ht="33.75" x14ac:dyDescent="0.25">
      <c r="A7" s="40"/>
      <c r="B7" s="40"/>
      <c r="C7" s="41" t="s">
        <v>29</v>
      </c>
      <c r="D7" s="5" t="s">
        <v>30</v>
      </c>
      <c r="E7" s="5" t="s">
        <v>31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7">
        <v>0</v>
      </c>
    </row>
    <row r="8" spans="1:18" ht="22.5" x14ac:dyDescent="0.25">
      <c r="A8" s="40"/>
      <c r="B8" s="40"/>
      <c r="C8" s="42"/>
      <c r="D8" s="5" t="s">
        <v>32</v>
      </c>
      <c r="E8" s="5" t="s">
        <v>33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7">
        <v>0</v>
      </c>
    </row>
    <row r="9" spans="1:18" x14ac:dyDescent="0.25">
      <c r="A9" s="40"/>
      <c r="B9" s="40"/>
      <c r="C9" s="8" t="s">
        <v>34</v>
      </c>
      <c r="D9" s="9"/>
      <c r="E9" s="9"/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7">
        <v>0</v>
      </c>
    </row>
    <row r="10" spans="1:18" x14ac:dyDescent="0.25">
      <c r="A10" s="40"/>
      <c r="B10" s="40"/>
      <c r="C10" s="11" t="s">
        <v>35</v>
      </c>
      <c r="D10" s="9"/>
      <c r="E10" s="9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</row>
    <row r="11" spans="1:18" ht="22.5" x14ac:dyDescent="0.25">
      <c r="A11" s="40"/>
      <c r="B11" s="40"/>
      <c r="C11" s="41" t="s">
        <v>36</v>
      </c>
      <c r="D11" s="5" t="s">
        <v>37</v>
      </c>
      <c r="E11" s="5" t="s">
        <v>38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96.09</v>
      </c>
      <c r="M11" s="6">
        <v>0</v>
      </c>
      <c r="N11" s="6">
        <v>0</v>
      </c>
      <c r="O11" s="6">
        <v>48.26</v>
      </c>
      <c r="P11" s="6">
        <v>379.58</v>
      </c>
      <c r="Q11" s="6">
        <v>75.650000000000006</v>
      </c>
      <c r="R11" s="7">
        <v>599.58000000000004</v>
      </c>
    </row>
    <row r="12" spans="1:18" ht="22.5" x14ac:dyDescent="0.25">
      <c r="A12" s="40"/>
      <c r="B12" s="40"/>
      <c r="C12" s="42"/>
      <c r="D12" s="5" t="s">
        <v>39</v>
      </c>
      <c r="E12" s="5" t="s">
        <v>40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7">
        <v>0</v>
      </c>
    </row>
    <row r="13" spans="1:18" ht="22.5" x14ac:dyDescent="0.25">
      <c r="A13" s="40"/>
      <c r="B13" s="40"/>
      <c r="C13" s="41" t="s">
        <v>41</v>
      </c>
      <c r="D13" s="5" t="s">
        <v>42</v>
      </c>
      <c r="E13" s="5" t="s">
        <v>43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7">
        <v>0</v>
      </c>
    </row>
    <row r="14" spans="1:18" ht="33.75" x14ac:dyDescent="0.25">
      <c r="A14" s="40"/>
      <c r="B14" s="40"/>
      <c r="C14" s="42"/>
      <c r="D14" s="5" t="s">
        <v>44</v>
      </c>
      <c r="E14" s="5" t="s">
        <v>45</v>
      </c>
      <c r="F14" s="6">
        <v>5271</v>
      </c>
      <c r="G14" s="6">
        <v>6222.9</v>
      </c>
      <c r="H14" s="6">
        <v>7125.51</v>
      </c>
      <c r="I14" s="6">
        <v>7669.46</v>
      </c>
      <c r="J14" s="6">
        <v>6595.32</v>
      </c>
      <c r="K14" s="6">
        <v>7291.08</v>
      </c>
      <c r="L14" s="6">
        <v>6262.97</v>
      </c>
      <c r="M14" s="6">
        <v>6997.08</v>
      </c>
      <c r="N14" s="6">
        <v>7365.51</v>
      </c>
      <c r="O14" s="6">
        <v>7108.38</v>
      </c>
      <c r="P14" s="6">
        <v>7595.37</v>
      </c>
      <c r="Q14" s="6">
        <v>6936.55</v>
      </c>
      <c r="R14" s="7">
        <v>82441.13</v>
      </c>
    </row>
    <row r="15" spans="1:18" ht="22.5" x14ac:dyDescent="0.25">
      <c r="A15" s="40"/>
      <c r="B15" s="40"/>
      <c r="C15" s="42"/>
      <c r="D15" s="5" t="s">
        <v>46</v>
      </c>
      <c r="E15" s="5" t="s">
        <v>47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7">
        <v>0</v>
      </c>
    </row>
    <row r="16" spans="1:18" ht="33.75" x14ac:dyDescent="0.25">
      <c r="A16" s="40"/>
      <c r="B16" s="40"/>
      <c r="C16" s="42"/>
      <c r="D16" s="5" t="s">
        <v>48</v>
      </c>
      <c r="E16" s="5" t="s">
        <v>49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</row>
    <row r="17" spans="1:18" ht="33.75" x14ac:dyDescent="0.25">
      <c r="A17" s="40"/>
      <c r="B17" s="40"/>
      <c r="C17" s="42"/>
      <c r="D17" s="5" t="s">
        <v>50</v>
      </c>
      <c r="E17" s="5" t="s">
        <v>51</v>
      </c>
      <c r="F17" s="6">
        <v>1237.1400000000001</v>
      </c>
      <c r="G17" s="6">
        <v>3381.91</v>
      </c>
      <c r="H17" s="6">
        <v>1070.97</v>
      </c>
      <c r="I17" s="6">
        <v>945.69</v>
      </c>
      <c r="J17" s="6">
        <v>503.73</v>
      </c>
      <c r="K17" s="6">
        <v>1148.4000000000001</v>
      </c>
      <c r="L17" s="6">
        <v>1692.89</v>
      </c>
      <c r="M17" s="6">
        <v>913.5</v>
      </c>
      <c r="N17" s="6">
        <v>468.93</v>
      </c>
      <c r="O17" s="6">
        <v>430.43</v>
      </c>
      <c r="P17" s="6">
        <v>0</v>
      </c>
      <c r="Q17" s="6">
        <v>0</v>
      </c>
      <c r="R17" s="7">
        <v>11793.59</v>
      </c>
    </row>
    <row r="18" spans="1:18" ht="33.75" x14ac:dyDescent="0.25">
      <c r="A18" s="40"/>
      <c r="B18" s="40"/>
      <c r="C18" s="42"/>
      <c r="D18" s="5" t="s">
        <v>52</v>
      </c>
      <c r="E18" s="5" t="s">
        <v>53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7">
        <v>0</v>
      </c>
    </row>
    <row r="19" spans="1:18" ht="33.75" x14ac:dyDescent="0.25">
      <c r="A19" s="40"/>
      <c r="B19" s="40"/>
      <c r="C19" s="42"/>
      <c r="D19" s="5" t="s">
        <v>54</v>
      </c>
      <c r="E19" s="5" t="s">
        <v>55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7">
        <v>0</v>
      </c>
    </row>
    <row r="20" spans="1:18" ht="33.75" x14ac:dyDescent="0.25">
      <c r="A20" s="40"/>
      <c r="B20" s="40"/>
      <c r="C20" s="42"/>
      <c r="D20" s="5" t="s">
        <v>56</v>
      </c>
      <c r="E20" s="5" t="s">
        <v>57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</row>
    <row r="21" spans="1:18" ht="33.75" x14ac:dyDescent="0.25">
      <c r="A21" s="40"/>
      <c r="B21" s="40"/>
      <c r="C21" s="42"/>
      <c r="D21" s="5" t="s">
        <v>58</v>
      </c>
      <c r="E21" s="5" t="s">
        <v>59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7">
        <v>0</v>
      </c>
    </row>
    <row r="22" spans="1:18" ht="33.75" x14ac:dyDescent="0.25">
      <c r="A22" s="40"/>
      <c r="B22" s="40"/>
      <c r="C22" s="42"/>
      <c r="D22" s="5" t="s">
        <v>60</v>
      </c>
      <c r="E22" s="5" t="s">
        <v>61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</row>
    <row r="23" spans="1:18" ht="33.75" x14ac:dyDescent="0.25">
      <c r="A23" s="40"/>
      <c r="B23" s="40"/>
      <c r="C23" s="42"/>
      <c r="D23" s="5" t="s">
        <v>62</v>
      </c>
      <c r="E23" s="5" t="s">
        <v>63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7">
        <v>0</v>
      </c>
    </row>
    <row r="24" spans="1:18" ht="33.75" x14ac:dyDescent="0.25">
      <c r="A24" s="40"/>
      <c r="B24" s="40"/>
      <c r="C24" s="42"/>
      <c r="D24" s="5" t="s">
        <v>64</v>
      </c>
      <c r="E24" s="5" t="s">
        <v>65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</row>
    <row r="25" spans="1:18" ht="22.5" x14ac:dyDescent="0.25">
      <c r="A25" s="40"/>
      <c r="B25" s="40"/>
      <c r="C25" s="42"/>
      <c r="D25" s="5" t="s">
        <v>66</v>
      </c>
      <c r="E25" s="5" t="s">
        <v>67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7">
        <v>0</v>
      </c>
    </row>
    <row r="26" spans="1:18" ht="33.75" x14ac:dyDescent="0.25">
      <c r="A26" s="40"/>
      <c r="B26" s="40"/>
      <c r="C26" s="42"/>
      <c r="D26" s="5" t="s">
        <v>68</v>
      </c>
      <c r="E26" s="5" t="s">
        <v>69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7">
        <v>0</v>
      </c>
    </row>
    <row r="27" spans="1:18" ht="22.5" x14ac:dyDescent="0.25">
      <c r="A27" s="40"/>
      <c r="B27" s="40"/>
      <c r="C27" s="42"/>
      <c r="D27" s="5" t="s">
        <v>70</v>
      </c>
      <c r="E27" s="5" t="s">
        <v>71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3139.07</v>
      </c>
      <c r="M27" s="6">
        <v>0</v>
      </c>
      <c r="N27" s="6">
        <v>0</v>
      </c>
      <c r="O27" s="6">
        <v>1685.41</v>
      </c>
      <c r="P27" s="6">
        <v>0</v>
      </c>
      <c r="Q27" s="6">
        <v>739.13</v>
      </c>
      <c r="R27" s="7">
        <v>5563.61</v>
      </c>
    </row>
    <row r="28" spans="1:18" ht="22.5" x14ac:dyDescent="0.25">
      <c r="A28" s="40"/>
      <c r="B28" s="40"/>
      <c r="C28" s="42"/>
      <c r="D28" s="5" t="s">
        <v>72</v>
      </c>
      <c r="E28" s="5" t="s">
        <v>73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7">
        <v>0</v>
      </c>
    </row>
    <row r="29" spans="1:18" ht="33.75" x14ac:dyDescent="0.25">
      <c r="A29" s="40"/>
      <c r="B29" s="40"/>
      <c r="C29" s="42"/>
      <c r="D29" s="5" t="s">
        <v>74</v>
      </c>
      <c r="E29" s="5" t="s">
        <v>75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7">
        <v>0</v>
      </c>
    </row>
    <row r="30" spans="1:18" ht="22.5" x14ac:dyDescent="0.25">
      <c r="A30" s="40"/>
      <c r="B30" s="40"/>
      <c r="C30" s="42"/>
      <c r="D30" s="5" t="s">
        <v>76</v>
      </c>
      <c r="E30" s="5" t="s">
        <v>77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v>0</v>
      </c>
    </row>
    <row r="31" spans="1:18" ht="33.75" x14ac:dyDescent="0.25">
      <c r="A31" s="40"/>
      <c r="B31" s="40"/>
      <c r="C31" s="42"/>
      <c r="D31" s="5" t="s">
        <v>78</v>
      </c>
      <c r="E31" s="5" t="s">
        <v>79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7">
        <v>0</v>
      </c>
    </row>
    <row r="32" spans="1:18" ht="33.75" x14ac:dyDescent="0.25">
      <c r="A32" s="40"/>
      <c r="B32" s="40"/>
      <c r="C32" s="42"/>
      <c r="D32" s="5" t="s">
        <v>80</v>
      </c>
      <c r="E32" s="5" t="s">
        <v>81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7">
        <v>0</v>
      </c>
    </row>
    <row r="33" spans="1:18" ht="33.75" x14ac:dyDescent="0.25">
      <c r="A33" s="40"/>
      <c r="B33" s="40"/>
      <c r="C33" s="42"/>
      <c r="D33" s="5" t="s">
        <v>82</v>
      </c>
      <c r="E33" s="5" t="s">
        <v>83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7">
        <v>0</v>
      </c>
    </row>
    <row r="34" spans="1:18" ht="22.5" x14ac:dyDescent="0.25">
      <c r="A34" s="40"/>
      <c r="B34" s="40"/>
      <c r="C34" s="42"/>
      <c r="D34" s="5" t="s">
        <v>84</v>
      </c>
      <c r="E34" s="5" t="s">
        <v>85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7">
        <v>0</v>
      </c>
    </row>
    <row r="35" spans="1:18" ht="33.75" x14ac:dyDescent="0.25">
      <c r="A35" s="40"/>
      <c r="B35" s="40"/>
      <c r="C35" s="42"/>
      <c r="D35" s="5" t="s">
        <v>86</v>
      </c>
      <c r="E35" s="5" t="s">
        <v>87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7">
        <v>0</v>
      </c>
    </row>
    <row r="36" spans="1:18" ht="22.5" x14ac:dyDescent="0.25">
      <c r="A36" s="40"/>
      <c r="B36" s="40"/>
      <c r="C36" s="42"/>
      <c r="D36" s="5" t="s">
        <v>88</v>
      </c>
      <c r="E36" s="5" t="s">
        <v>89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7">
        <v>0</v>
      </c>
    </row>
    <row r="37" spans="1:18" ht="22.5" x14ac:dyDescent="0.25">
      <c r="A37" s="40"/>
      <c r="B37" s="40"/>
      <c r="C37" s="42"/>
      <c r="D37" s="5" t="s">
        <v>90</v>
      </c>
      <c r="E37" s="5" t="s">
        <v>91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7">
        <v>0</v>
      </c>
    </row>
    <row r="38" spans="1:18" ht="22.5" x14ac:dyDescent="0.25">
      <c r="A38" s="40"/>
      <c r="B38" s="40"/>
      <c r="C38" s="42"/>
      <c r="D38" s="5" t="s">
        <v>92</v>
      </c>
      <c r="E38" s="5" t="s">
        <v>93</v>
      </c>
      <c r="F38" s="6">
        <v>890.15</v>
      </c>
      <c r="G38" s="6">
        <v>831.84</v>
      </c>
      <c r="H38" s="6">
        <v>968.44</v>
      </c>
      <c r="I38" s="6">
        <v>1060.53</v>
      </c>
      <c r="J38" s="6">
        <v>885.83</v>
      </c>
      <c r="K38" s="6">
        <v>1007.75</v>
      </c>
      <c r="L38" s="6">
        <v>836.55</v>
      </c>
      <c r="M38" s="6">
        <v>939.34</v>
      </c>
      <c r="N38" s="6">
        <v>1000.92</v>
      </c>
      <c r="O38" s="6">
        <v>975.8</v>
      </c>
      <c r="P38" s="6">
        <v>1048.05</v>
      </c>
      <c r="Q38" s="6">
        <v>953.72</v>
      </c>
      <c r="R38" s="7">
        <v>11398.92</v>
      </c>
    </row>
    <row r="39" spans="1:18" ht="22.5" x14ac:dyDescent="0.25">
      <c r="A39" s="40"/>
      <c r="B39" s="40"/>
      <c r="C39" s="42"/>
      <c r="D39" s="5" t="s">
        <v>94</v>
      </c>
      <c r="E39" s="5" t="s">
        <v>95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7">
        <v>0</v>
      </c>
    </row>
    <row r="40" spans="1:18" ht="22.5" x14ac:dyDescent="0.25">
      <c r="A40" s="40"/>
      <c r="B40" s="40"/>
      <c r="C40" s="42"/>
      <c r="D40" s="5" t="s">
        <v>96</v>
      </c>
      <c r="E40" s="5" t="s">
        <v>97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2091.3000000000002</v>
      </c>
      <c r="M40" s="6">
        <v>0</v>
      </c>
      <c r="N40" s="6">
        <v>143.47999999999999</v>
      </c>
      <c r="O40" s="6">
        <v>0</v>
      </c>
      <c r="P40" s="6">
        <v>52.17</v>
      </c>
      <c r="Q40" s="6">
        <v>130.44</v>
      </c>
      <c r="R40" s="7">
        <v>2417.39</v>
      </c>
    </row>
    <row r="41" spans="1:18" ht="22.5" x14ac:dyDescent="0.25">
      <c r="A41" s="40"/>
      <c r="B41" s="40"/>
      <c r="C41" s="41" t="s">
        <v>98</v>
      </c>
      <c r="D41" s="5" t="s">
        <v>99</v>
      </c>
      <c r="E41" s="5" t="s">
        <v>100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7">
        <v>0</v>
      </c>
    </row>
    <row r="42" spans="1:18" ht="22.5" x14ac:dyDescent="0.25">
      <c r="A42" s="40"/>
      <c r="B42" s="40"/>
      <c r="C42" s="42"/>
      <c r="D42" s="5" t="s">
        <v>101</v>
      </c>
      <c r="E42" s="5" t="s">
        <v>102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7">
        <v>0</v>
      </c>
    </row>
    <row r="43" spans="1:18" ht="22.5" x14ac:dyDescent="0.25">
      <c r="A43" s="40"/>
      <c r="B43" s="40"/>
      <c r="C43" s="42"/>
      <c r="D43" s="5" t="s">
        <v>103</v>
      </c>
      <c r="E43" s="5" t="s">
        <v>104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7">
        <v>0</v>
      </c>
    </row>
    <row r="44" spans="1:18" ht="22.5" x14ac:dyDescent="0.25">
      <c r="A44" s="40"/>
      <c r="B44" s="40"/>
      <c r="C44" s="42"/>
      <c r="D44" s="5" t="s">
        <v>105</v>
      </c>
      <c r="E44" s="5" t="s">
        <v>106</v>
      </c>
      <c r="F44" s="6">
        <v>0</v>
      </c>
      <c r="G44" s="6">
        <v>0</v>
      </c>
      <c r="H44" s="6">
        <v>0</v>
      </c>
      <c r="I44" s="6">
        <v>1680.67</v>
      </c>
      <c r="J44" s="6">
        <v>0</v>
      </c>
      <c r="K44" s="6">
        <v>0</v>
      </c>
      <c r="L44" s="6">
        <v>879.8</v>
      </c>
      <c r="M44" s="6">
        <v>0</v>
      </c>
      <c r="N44" s="6">
        <v>0</v>
      </c>
      <c r="O44" s="6">
        <v>0</v>
      </c>
      <c r="P44" s="6">
        <v>974.3</v>
      </c>
      <c r="Q44" s="6">
        <v>1019.44</v>
      </c>
      <c r="R44" s="7">
        <v>4554.21</v>
      </c>
    </row>
    <row r="45" spans="1:18" ht="22.5" x14ac:dyDescent="0.25">
      <c r="A45" s="40"/>
      <c r="B45" s="40"/>
      <c r="C45" s="4" t="s">
        <v>107</v>
      </c>
      <c r="D45" s="5" t="s">
        <v>108</v>
      </c>
      <c r="E45" s="5" t="s">
        <v>109</v>
      </c>
      <c r="F45" s="6">
        <v>7862.36</v>
      </c>
      <c r="G45" s="6">
        <v>7393.96</v>
      </c>
      <c r="H45" s="6">
        <v>8560.58</v>
      </c>
      <c r="I45" s="6">
        <v>9378.3799999999992</v>
      </c>
      <c r="J45" s="6">
        <v>7583.04</v>
      </c>
      <c r="K45" s="6">
        <v>8984.31</v>
      </c>
      <c r="L45" s="6">
        <v>7340.25</v>
      </c>
      <c r="M45" s="6">
        <v>8262.77</v>
      </c>
      <c r="N45" s="6">
        <v>8626.2800000000007</v>
      </c>
      <c r="O45" s="6">
        <v>8496.59</v>
      </c>
      <c r="P45" s="6">
        <v>10669.68</v>
      </c>
      <c r="Q45" s="6">
        <v>8684.24</v>
      </c>
      <c r="R45" s="7">
        <v>101842.44</v>
      </c>
    </row>
    <row r="46" spans="1:18" ht="22.5" x14ac:dyDescent="0.25">
      <c r="A46" s="40"/>
      <c r="B46" s="40"/>
      <c r="C46" s="41" t="s">
        <v>110</v>
      </c>
      <c r="D46" s="5" t="s">
        <v>111</v>
      </c>
      <c r="E46" s="5" t="s">
        <v>112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7">
        <v>0</v>
      </c>
    </row>
    <row r="47" spans="1:18" ht="22.5" x14ac:dyDescent="0.25">
      <c r="A47" s="40"/>
      <c r="B47" s="40"/>
      <c r="C47" s="42"/>
      <c r="D47" s="5" t="s">
        <v>113</v>
      </c>
      <c r="E47" s="5" t="s">
        <v>114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11561.28</v>
      </c>
      <c r="R47" s="7">
        <v>11561.28</v>
      </c>
    </row>
    <row r="48" spans="1:18" ht="22.5" x14ac:dyDescent="0.25">
      <c r="A48" s="40"/>
      <c r="B48" s="40"/>
      <c r="C48" s="42"/>
      <c r="D48" s="5" t="s">
        <v>115</v>
      </c>
      <c r="E48" s="5" t="s">
        <v>116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7">
        <v>0</v>
      </c>
    </row>
    <row r="49" spans="1:18" ht="22.5" x14ac:dyDescent="0.25">
      <c r="A49" s="40"/>
      <c r="B49" s="40"/>
      <c r="C49" s="42"/>
      <c r="D49" s="5" t="s">
        <v>117</v>
      </c>
      <c r="E49" s="5" t="s">
        <v>118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7">
        <v>0</v>
      </c>
    </row>
    <row r="50" spans="1:18" ht="33.75" x14ac:dyDescent="0.25">
      <c r="A50" s="40"/>
      <c r="B50" s="40"/>
      <c r="C50" s="4" t="s">
        <v>119</v>
      </c>
      <c r="D50" s="5" t="s">
        <v>120</v>
      </c>
      <c r="E50" s="5" t="s">
        <v>121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7">
        <v>0</v>
      </c>
    </row>
    <row r="51" spans="1:18" ht="22.5" x14ac:dyDescent="0.25">
      <c r="A51" s="40"/>
      <c r="B51" s="40"/>
      <c r="C51" s="4" t="s">
        <v>122</v>
      </c>
      <c r="D51" s="5" t="s">
        <v>123</v>
      </c>
      <c r="E51" s="5" t="s">
        <v>124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7">
        <v>0</v>
      </c>
    </row>
    <row r="52" spans="1:18" ht="22.5" x14ac:dyDescent="0.25">
      <c r="A52" s="40"/>
      <c r="B52" s="40"/>
      <c r="C52" s="4" t="s">
        <v>125</v>
      </c>
      <c r="D52" s="5" t="s">
        <v>126</v>
      </c>
      <c r="E52" s="5" t="s">
        <v>127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7">
        <v>0</v>
      </c>
    </row>
    <row r="53" spans="1:18" ht="22.5" x14ac:dyDescent="0.25">
      <c r="A53" s="40"/>
      <c r="B53" s="40"/>
      <c r="C53" s="41" t="s">
        <v>128</v>
      </c>
      <c r="D53" s="5" t="s">
        <v>129</v>
      </c>
      <c r="E53" s="5" t="s">
        <v>130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7">
        <v>0</v>
      </c>
    </row>
    <row r="54" spans="1:18" ht="22.5" x14ac:dyDescent="0.25">
      <c r="A54" s="40"/>
      <c r="B54" s="40"/>
      <c r="C54" s="42"/>
      <c r="D54" s="5" t="s">
        <v>131</v>
      </c>
      <c r="E54" s="5" t="s">
        <v>132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7">
        <v>0</v>
      </c>
    </row>
    <row r="55" spans="1:18" ht="22.5" x14ac:dyDescent="0.25">
      <c r="A55" s="40"/>
      <c r="B55" s="40"/>
      <c r="C55" s="42"/>
      <c r="D55" s="5" t="s">
        <v>133</v>
      </c>
      <c r="E55" s="5" t="s">
        <v>134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7">
        <v>0</v>
      </c>
    </row>
    <row r="56" spans="1:18" ht="22.5" x14ac:dyDescent="0.25">
      <c r="A56" s="40"/>
      <c r="B56" s="40"/>
      <c r="C56" s="42"/>
      <c r="D56" s="5" t="s">
        <v>135</v>
      </c>
      <c r="E56" s="5" t="s">
        <v>136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7">
        <v>0</v>
      </c>
    </row>
    <row r="57" spans="1:18" x14ac:dyDescent="0.25">
      <c r="A57" s="40"/>
      <c r="B57" s="40"/>
      <c r="C57" s="8" t="s">
        <v>137</v>
      </c>
      <c r="D57" s="9"/>
      <c r="E57" s="9"/>
      <c r="F57" s="10">
        <v>15260.65</v>
      </c>
      <c r="G57" s="10">
        <v>17830.61</v>
      </c>
      <c r="H57" s="10">
        <v>17725.5</v>
      </c>
      <c r="I57" s="10">
        <v>20734.73</v>
      </c>
      <c r="J57" s="10">
        <v>15567.92</v>
      </c>
      <c r="K57" s="10">
        <v>18431.54</v>
      </c>
      <c r="L57" s="10">
        <v>22338.92</v>
      </c>
      <c r="M57" s="10">
        <v>17112.689999999999</v>
      </c>
      <c r="N57" s="10">
        <v>17605.12</v>
      </c>
      <c r="O57" s="10">
        <v>18744.87</v>
      </c>
      <c r="P57" s="10">
        <v>20719.150000000001</v>
      </c>
      <c r="Q57" s="10">
        <v>30100.45</v>
      </c>
      <c r="R57" s="7">
        <v>232172.15</v>
      </c>
    </row>
    <row r="58" spans="1:18" ht="22.5" x14ac:dyDescent="0.25">
      <c r="A58" s="40"/>
      <c r="B58" s="40"/>
      <c r="C58" s="41" t="s">
        <v>138</v>
      </c>
      <c r="D58" s="5" t="s">
        <v>139</v>
      </c>
      <c r="E58" s="5" t="s">
        <v>140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7">
        <v>0</v>
      </c>
    </row>
    <row r="59" spans="1:18" ht="22.5" x14ac:dyDescent="0.25">
      <c r="A59" s="40"/>
      <c r="B59" s="40"/>
      <c r="C59" s="42"/>
      <c r="D59" s="5" t="s">
        <v>141</v>
      </c>
      <c r="E59" s="5" t="s">
        <v>142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7">
        <v>0</v>
      </c>
    </row>
    <row r="60" spans="1:18" ht="22.5" x14ac:dyDescent="0.25">
      <c r="A60" s="40"/>
      <c r="B60" s="40"/>
      <c r="C60" s="41" t="s">
        <v>143</v>
      </c>
      <c r="D60" s="5" t="s">
        <v>144</v>
      </c>
      <c r="E60" s="5" t="s">
        <v>145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7">
        <v>0</v>
      </c>
    </row>
    <row r="61" spans="1:18" ht="22.5" x14ac:dyDescent="0.25">
      <c r="A61" s="40"/>
      <c r="B61" s="40"/>
      <c r="C61" s="42"/>
      <c r="D61" s="5" t="s">
        <v>146</v>
      </c>
      <c r="E61" s="5" t="s">
        <v>147</v>
      </c>
      <c r="F61" s="6">
        <v>40.01</v>
      </c>
      <c r="G61" s="6">
        <v>40.01</v>
      </c>
      <c r="H61" s="6">
        <v>40.01</v>
      </c>
      <c r="I61" s="6">
        <v>40.01</v>
      </c>
      <c r="J61" s="6">
        <v>40.01</v>
      </c>
      <c r="K61" s="6">
        <v>40.01</v>
      </c>
      <c r="L61" s="6">
        <v>40.01</v>
      </c>
      <c r="M61" s="6">
        <v>40.01</v>
      </c>
      <c r="N61" s="6">
        <v>40.01</v>
      </c>
      <c r="O61" s="6">
        <v>40.01</v>
      </c>
      <c r="P61" s="6">
        <v>40.01</v>
      </c>
      <c r="Q61" s="6">
        <v>40</v>
      </c>
      <c r="R61" s="7">
        <v>480.11</v>
      </c>
    </row>
    <row r="62" spans="1:18" ht="33.75" x14ac:dyDescent="0.25">
      <c r="A62" s="40"/>
      <c r="B62" s="40"/>
      <c r="C62" s="42"/>
      <c r="D62" s="5" t="s">
        <v>148</v>
      </c>
      <c r="E62" s="5" t="s">
        <v>149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7">
        <v>0</v>
      </c>
    </row>
    <row r="63" spans="1:18" ht="22.5" x14ac:dyDescent="0.25">
      <c r="A63" s="40"/>
      <c r="B63" s="40"/>
      <c r="C63" s="42"/>
      <c r="D63" s="5" t="s">
        <v>150</v>
      </c>
      <c r="E63" s="5" t="s">
        <v>151</v>
      </c>
      <c r="F63" s="6">
        <v>511.58</v>
      </c>
      <c r="G63" s="6">
        <v>511.58</v>
      </c>
      <c r="H63" s="6">
        <v>511.58</v>
      </c>
      <c r="I63" s="6">
        <v>511.58</v>
      </c>
      <c r="J63" s="6">
        <v>511.58</v>
      </c>
      <c r="K63" s="6">
        <v>511.58</v>
      </c>
      <c r="L63" s="6">
        <v>511.58</v>
      </c>
      <c r="M63" s="6">
        <v>511.58</v>
      </c>
      <c r="N63" s="6">
        <v>511.59</v>
      </c>
      <c r="O63" s="6">
        <v>413.72</v>
      </c>
      <c r="P63" s="6">
        <v>413.72</v>
      </c>
      <c r="Q63" s="6">
        <v>413.64</v>
      </c>
      <c r="R63" s="7">
        <v>5845.31</v>
      </c>
    </row>
    <row r="64" spans="1:18" ht="22.5" x14ac:dyDescent="0.25">
      <c r="A64" s="40"/>
      <c r="B64" s="40"/>
      <c r="C64" s="42"/>
      <c r="D64" s="5" t="s">
        <v>152</v>
      </c>
      <c r="E64" s="5" t="s">
        <v>153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7">
        <v>0</v>
      </c>
    </row>
    <row r="65" spans="1:18" ht="22.5" x14ac:dyDescent="0.25">
      <c r="A65" s="40"/>
      <c r="B65" s="40"/>
      <c r="C65" s="42"/>
      <c r="D65" s="5" t="s">
        <v>154</v>
      </c>
      <c r="E65" s="5" t="s">
        <v>155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7">
        <v>0</v>
      </c>
    </row>
    <row r="66" spans="1:18" ht="22.5" x14ac:dyDescent="0.25">
      <c r="A66" s="40"/>
      <c r="B66" s="40"/>
      <c r="C66" s="41" t="s">
        <v>156</v>
      </c>
      <c r="D66" s="5" t="s">
        <v>157</v>
      </c>
      <c r="E66" s="5" t="s">
        <v>158</v>
      </c>
      <c r="F66" s="6">
        <v>16.489999999999998</v>
      </c>
      <c r="G66" s="6">
        <v>3202.17</v>
      </c>
      <c r="H66" s="6">
        <v>2327.75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7">
        <v>5546.41</v>
      </c>
    </row>
    <row r="67" spans="1:18" ht="33.75" x14ac:dyDescent="0.25">
      <c r="A67" s="40"/>
      <c r="B67" s="40"/>
      <c r="C67" s="42"/>
      <c r="D67" s="5" t="s">
        <v>159</v>
      </c>
      <c r="E67" s="5" t="s">
        <v>160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7">
        <v>0</v>
      </c>
    </row>
    <row r="68" spans="1:18" ht="33.75" x14ac:dyDescent="0.25">
      <c r="A68" s="40"/>
      <c r="B68" s="40"/>
      <c r="C68" s="42"/>
      <c r="D68" s="5" t="s">
        <v>161</v>
      </c>
      <c r="E68" s="5" t="s">
        <v>162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7">
        <v>0</v>
      </c>
    </row>
    <row r="69" spans="1:18" ht="22.5" x14ac:dyDescent="0.25">
      <c r="A69" s="40"/>
      <c r="B69" s="40"/>
      <c r="C69" s="42"/>
      <c r="D69" s="5" t="s">
        <v>163</v>
      </c>
      <c r="E69" s="5" t="s">
        <v>164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7">
        <v>0</v>
      </c>
    </row>
    <row r="70" spans="1:18" ht="33.75" x14ac:dyDescent="0.25">
      <c r="A70" s="40"/>
      <c r="B70" s="40"/>
      <c r="C70" s="42"/>
      <c r="D70" s="5" t="s">
        <v>165</v>
      </c>
      <c r="E70" s="5" t="s">
        <v>166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7">
        <v>0</v>
      </c>
    </row>
    <row r="71" spans="1:18" ht="33.75" x14ac:dyDescent="0.25">
      <c r="A71" s="40"/>
      <c r="B71" s="40"/>
      <c r="C71" s="42"/>
      <c r="D71" s="5" t="s">
        <v>167</v>
      </c>
      <c r="E71" s="5" t="s">
        <v>168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7">
        <v>0</v>
      </c>
    </row>
    <row r="72" spans="1:18" ht="33.75" x14ac:dyDescent="0.25">
      <c r="A72" s="40"/>
      <c r="B72" s="40"/>
      <c r="C72" s="42"/>
      <c r="D72" s="5" t="s">
        <v>169</v>
      </c>
      <c r="E72" s="5" t="s">
        <v>170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7">
        <v>0</v>
      </c>
    </row>
    <row r="73" spans="1:18" ht="33.75" x14ac:dyDescent="0.25">
      <c r="A73" s="40"/>
      <c r="B73" s="40"/>
      <c r="C73" s="42"/>
      <c r="D73" s="5" t="s">
        <v>171</v>
      </c>
      <c r="E73" s="5" t="s">
        <v>172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7">
        <v>0</v>
      </c>
    </row>
    <row r="74" spans="1:18" ht="33.75" x14ac:dyDescent="0.25">
      <c r="A74" s="40"/>
      <c r="B74" s="40"/>
      <c r="C74" s="42"/>
      <c r="D74" s="5" t="s">
        <v>173</v>
      </c>
      <c r="E74" s="5" t="s">
        <v>174</v>
      </c>
      <c r="F74" s="6">
        <v>6690.12</v>
      </c>
      <c r="G74" s="6">
        <v>8626.35</v>
      </c>
      <c r="H74" s="6">
        <v>6529.31</v>
      </c>
      <c r="I74" s="6">
        <v>8234.0400000000009</v>
      </c>
      <c r="J74" s="6">
        <v>7556.76</v>
      </c>
      <c r="K74" s="6">
        <v>6359.16</v>
      </c>
      <c r="L74" s="6">
        <v>8207.1</v>
      </c>
      <c r="M74" s="6">
        <v>5317.08</v>
      </c>
      <c r="N74" s="6">
        <v>10067.68</v>
      </c>
      <c r="O74" s="6">
        <v>6754.58</v>
      </c>
      <c r="P74" s="6">
        <v>6650.15</v>
      </c>
      <c r="Q74" s="6">
        <v>9213.61</v>
      </c>
      <c r="R74" s="7">
        <v>90205.94</v>
      </c>
    </row>
    <row r="75" spans="1:18" ht="33.75" x14ac:dyDescent="0.25">
      <c r="A75" s="40"/>
      <c r="B75" s="40"/>
      <c r="C75" s="42"/>
      <c r="D75" s="5" t="s">
        <v>175</v>
      </c>
      <c r="E75" s="5" t="s">
        <v>176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7">
        <v>0</v>
      </c>
    </row>
    <row r="76" spans="1:18" ht="33.75" x14ac:dyDescent="0.25">
      <c r="A76" s="40"/>
      <c r="B76" s="40"/>
      <c r="C76" s="42"/>
      <c r="D76" s="5" t="s">
        <v>177</v>
      </c>
      <c r="E76" s="5" t="s">
        <v>178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194.71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7">
        <v>194.71</v>
      </c>
    </row>
    <row r="77" spans="1:18" ht="33.75" x14ac:dyDescent="0.25">
      <c r="A77" s="40"/>
      <c r="B77" s="40"/>
      <c r="C77" s="42"/>
      <c r="D77" s="5" t="s">
        <v>179</v>
      </c>
      <c r="E77" s="5" t="s">
        <v>180</v>
      </c>
      <c r="F77" s="12"/>
      <c r="G77" s="12"/>
      <c r="H77" s="12"/>
      <c r="I77" s="12"/>
      <c r="J77" s="12"/>
      <c r="K77" s="12"/>
      <c r="L77" s="12"/>
      <c r="M77" s="12"/>
      <c r="N77" s="12"/>
      <c r="O77" s="6">
        <v>396</v>
      </c>
      <c r="P77" s="6">
        <v>0</v>
      </c>
      <c r="Q77" s="6">
        <v>0</v>
      </c>
      <c r="R77" s="7">
        <v>396</v>
      </c>
    </row>
    <row r="78" spans="1:18" ht="33.75" x14ac:dyDescent="0.25">
      <c r="A78" s="40"/>
      <c r="B78" s="40"/>
      <c r="C78" s="42"/>
      <c r="D78" s="5" t="s">
        <v>181</v>
      </c>
      <c r="E78" s="5" t="s">
        <v>182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1723.52</v>
      </c>
      <c r="N78" s="6">
        <v>164.29</v>
      </c>
      <c r="O78" s="6">
        <v>0</v>
      </c>
      <c r="P78" s="6">
        <v>0</v>
      </c>
      <c r="Q78" s="6">
        <v>0</v>
      </c>
      <c r="R78" s="7">
        <v>1887.81</v>
      </c>
    </row>
    <row r="79" spans="1:18" ht="33.75" x14ac:dyDescent="0.25">
      <c r="A79" s="40"/>
      <c r="B79" s="40"/>
      <c r="C79" s="42"/>
      <c r="D79" s="5" t="s">
        <v>183</v>
      </c>
      <c r="E79" s="5" t="s">
        <v>184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7">
        <v>0</v>
      </c>
    </row>
    <row r="80" spans="1:18" ht="33.75" x14ac:dyDescent="0.25">
      <c r="A80" s="40"/>
      <c r="B80" s="40"/>
      <c r="C80" s="42"/>
      <c r="D80" s="5" t="s">
        <v>185</v>
      </c>
      <c r="E80" s="5" t="s">
        <v>186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7">
        <v>0</v>
      </c>
    </row>
    <row r="81" spans="1:18" ht="33.75" x14ac:dyDescent="0.25">
      <c r="A81" s="40"/>
      <c r="B81" s="40"/>
      <c r="C81" s="42"/>
      <c r="D81" s="5" t="s">
        <v>187</v>
      </c>
      <c r="E81" s="5" t="s">
        <v>188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7">
        <v>0</v>
      </c>
    </row>
    <row r="82" spans="1:18" ht="33.75" x14ac:dyDescent="0.25">
      <c r="A82" s="40"/>
      <c r="B82" s="40"/>
      <c r="C82" s="42"/>
      <c r="D82" s="5" t="s">
        <v>189</v>
      </c>
      <c r="E82" s="5" t="s">
        <v>190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7">
        <v>0</v>
      </c>
    </row>
    <row r="83" spans="1:18" ht="33.75" x14ac:dyDescent="0.25">
      <c r="A83" s="40"/>
      <c r="B83" s="40"/>
      <c r="C83" s="42"/>
      <c r="D83" s="5" t="s">
        <v>191</v>
      </c>
      <c r="E83" s="5" t="s">
        <v>192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600</v>
      </c>
      <c r="N83" s="6">
        <v>0</v>
      </c>
      <c r="O83" s="6">
        <v>0</v>
      </c>
      <c r="P83" s="6">
        <v>0</v>
      </c>
      <c r="Q83" s="6">
        <v>0</v>
      </c>
      <c r="R83" s="7">
        <v>600</v>
      </c>
    </row>
    <row r="84" spans="1:18" ht="33.75" x14ac:dyDescent="0.25">
      <c r="A84" s="40"/>
      <c r="B84" s="40"/>
      <c r="C84" s="42"/>
      <c r="D84" s="5" t="s">
        <v>193</v>
      </c>
      <c r="E84" s="5" t="s">
        <v>194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2958.79</v>
      </c>
      <c r="Q84" s="6">
        <v>0</v>
      </c>
      <c r="R84" s="7">
        <v>2958.79</v>
      </c>
    </row>
    <row r="85" spans="1:18" ht="22.5" x14ac:dyDescent="0.25">
      <c r="A85" s="40"/>
      <c r="B85" s="40"/>
      <c r="C85" s="42"/>
      <c r="D85" s="5" t="s">
        <v>195</v>
      </c>
      <c r="E85" s="5" t="s">
        <v>196</v>
      </c>
      <c r="F85" s="6">
        <v>420.24</v>
      </c>
      <c r="G85" s="6">
        <v>727.01</v>
      </c>
      <c r="H85" s="6">
        <v>498.71</v>
      </c>
      <c r="I85" s="6">
        <v>418.27</v>
      </c>
      <c r="J85" s="6">
        <v>528.57000000000005</v>
      </c>
      <c r="K85" s="6">
        <v>501.72</v>
      </c>
      <c r="L85" s="6">
        <v>609.51</v>
      </c>
      <c r="M85" s="6">
        <v>420.2</v>
      </c>
      <c r="N85" s="6">
        <v>190.09</v>
      </c>
      <c r="O85" s="6">
        <v>-238.25</v>
      </c>
      <c r="P85" s="6">
        <v>0</v>
      </c>
      <c r="Q85" s="6">
        <v>0</v>
      </c>
      <c r="R85" s="7">
        <v>4076.07</v>
      </c>
    </row>
    <row r="86" spans="1:18" ht="33.75" x14ac:dyDescent="0.25">
      <c r="A86" s="40"/>
      <c r="B86" s="40"/>
      <c r="C86" s="42"/>
      <c r="D86" s="5" t="s">
        <v>197</v>
      </c>
      <c r="E86" s="5" t="s">
        <v>198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7">
        <v>0</v>
      </c>
    </row>
    <row r="87" spans="1:18" ht="33.75" x14ac:dyDescent="0.25">
      <c r="A87" s="40"/>
      <c r="B87" s="40"/>
      <c r="C87" s="42"/>
      <c r="D87" s="5" t="s">
        <v>199</v>
      </c>
      <c r="E87" s="5" t="s">
        <v>200</v>
      </c>
      <c r="F87" s="6">
        <v>0</v>
      </c>
      <c r="G87" s="6">
        <v>219.56</v>
      </c>
      <c r="H87" s="6">
        <v>1074.1400000000001</v>
      </c>
      <c r="I87" s="6">
        <v>750.98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7">
        <v>2044.68</v>
      </c>
    </row>
    <row r="88" spans="1:18" ht="33.75" x14ac:dyDescent="0.25">
      <c r="A88" s="40"/>
      <c r="B88" s="40"/>
      <c r="C88" s="42"/>
      <c r="D88" s="5" t="s">
        <v>201</v>
      </c>
      <c r="E88" s="5" t="s">
        <v>202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7">
        <v>0</v>
      </c>
    </row>
    <row r="89" spans="1:18" ht="33.75" x14ac:dyDescent="0.25">
      <c r="A89" s="40"/>
      <c r="B89" s="40"/>
      <c r="C89" s="42"/>
      <c r="D89" s="5" t="s">
        <v>203</v>
      </c>
      <c r="E89" s="5" t="s">
        <v>204</v>
      </c>
      <c r="F89" s="6">
        <v>420</v>
      </c>
      <c r="G89" s="6">
        <v>420</v>
      </c>
      <c r="H89" s="6">
        <v>420</v>
      </c>
      <c r="I89" s="6">
        <v>420</v>
      </c>
      <c r="J89" s="6">
        <v>420</v>
      </c>
      <c r="K89" s="6">
        <v>420</v>
      </c>
      <c r="L89" s="6">
        <v>420</v>
      </c>
      <c r="M89" s="6">
        <v>420</v>
      </c>
      <c r="N89" s="6">
        <v>420</v>
      </c>
      <c r="O89" s="6">
        <v>420</v>
      </c>
      <c r="P89" s="6">
        <v>420</v>
      </c>
      <c r="Q89" s="6">
        <v>420</v>
      </c>
      <c r="R89" s="7">
        <v>5040</v>
      </c>
    </row>
    <row r="90" spans="1:18" ht="33.75" x14ac:dyDescent="0.25">
      <c r="A90" s="40"/>
      <c r="B90" s="40"/>
      <c r="C90" s="42"/>
      <c r="D90" s="5" t="s">
        <v>205</v>
      </c>
      <c r="E90" s="5" t="s">
        <v>206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7">
        <v>0</v>
      </c>
    </row>
    <row r="91" spans="1:18" ht="33.75" x14ac:dyDescent="0.25">
      <c r="A91" s="40"/>
      <c r="B91" s="40"/>
      <c r="C91" s="42"/>
      <c r="D91" s="5" t="s">
        <v>207</v>
      </c>
      <c r="E91" s="5" t="s">
        <v>208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7">
        <v>0</v>
      </c>
    </row>
    <row r="92" spans="1:18" ht="33.75" x14ac:dyDescent="0.25">
      <c r="A92" s="40"/>
      <c r="B92" s="40"/>
      <c r="C92" s="42"/>
      <c r="D92" s="5" t="s">
        <v>209</v>
      </c>
      <c r="E92" s="5" t="s">
        <v>210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7">
        <v>0</v>
      </c>
    </row>
    <row r="93" spans="1:18" ht="22.5" x14ac:dyDescent="0.25">
      <c r="A93" s="40"/>
      <c r="B93" s="40"/>
      <c r="C93" s="42"/>
      <c r="D93" s="5" t="s">
        <v>211</v>
      </c>
      <c r="E93" s="5" t="s">
        <v>212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7">
        <v>0</v>
      </c>
    </row>
    <row r="94" spans="1:18" ht="33.75" x14ac:dyDescent="0.25">
      <c r="A94" s="40"/>
      <c r="B94" s="40"/>
      <c r="C94" s="42"/>
      <c r="D94" s="5" t="s">
        <v>213</v>
      </c>
      <c r="E94" s="5" t="s">
        <v>214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7">
        <v>0</v>
      </c>
    </row>
    <row r="95" spans="1:18" ht="33.75" x14ac:dyDescent="0.25">
      <c r="A95" s="40"/>
      <c r="B95" s="40"/>
      <c r="C95" s="42"/>
      <c r="D95" s="5" t="s">
        <v>215</v>
      </c>
      <c r="E95" s="5" t="s">
        <v>216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7">
        <v>0</v>
      </c>
    </row>
    <row r="96" spans="1:18" ht="22.5" x14ac:dyDescent="0.25">
      <c r="A96" s="40"/>
      <c r="B96" s="40"/>
      <c r="C96" s="42"/>
      <c r="D96" s="5" t="s">
        <v>217</v>
      </c>
      <c r="E96" s="5" t="s">
        <v>218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1201.5</v>
      </c>
      <c r="O96" s="6">
        <v>0</v>
      </c>
      <c r="P96" s="6">
        <v>0</v>
      </c>
      <c r="Q96" s="6">
        <v>0</v>
      </c>
      <c r="R96" s="7">
        <v>1201.5</v>
      </c>
    </row>
    <row r="97" spans="1:18" ht="22.5" x14ac:dyDescent="0.25">
      <c r="A97" s="40"/>
      <c r="B97" s="40"/>
      <c r="C97" s="42"/>
      <c r="D97" s="5" t="s">
        <v>219</v>
      </c>
      <c r="E97" s="5" t="s">
        <v>220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7">
        <v>0</v>
      </c>
    </row>
    <row r="98" spans="1:18" ht="22.5" x14ac:dyDescent="0.25">
      <c r="A98" s="40"/>
      <c r="B98" s="40"/>
      <c r="C98" s="42"/>
      <c r="D98" s="5" t="s">
        <v>221</v>
      </c>
      <c r="E98" s="5" t="s">
        <v>222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7">
        <v>0</v>
      </c>
    </row>
    <row r="99" spans="1:18" ht="22.5" x14ac:dyDescent="0.25">
      <c r="A99" s="40"/>
      <c r="B99" s="40"/>
      <c r="C99" s="42"/>
      <c r="D99" s="5" t="s">
        <v>223</v>
      </c>
      <c r="E99" s="5" t="s">
        <v>224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7">
        <v>0</v>
      </c>
    </row>
    <row r="100" spans="1:18" ht="33.75" x14ac:dyDescent="0.25">
      <c r="A100" s="40"/>
      <c r="B100" s="40"/>
      <c r="C100" s="42"/>
      <c r="D100" s="5" t="s">
        <v>225</v>
      </c>
      <c r="E100" s="5" t="s">
        <v>226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7">
        <v>0</v>
      </c>
    </row>
    <row r="101" spans="1:18" ht="22.5" x14ac:dyDescent="0.25">
      <c r="A101" s="40"/>
      <c r="B101" s="40"/>
      <c r="C101" s="42"/>
      <c r="D101" s="5" t="s">
        <v>227</v>
      </c>
      <c r="E101" s="5" t="s">
        <v>228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7">
        <v>0</v>
      </c>
    </row>
    <row r="102" spans="1:18" ht="22.5" x14ac:dyDescent="0.25">
      <c r="A102" s="40"/>
      <c r="B102" s="40"/>
      <c r="C102" s="42"/>
      <c r="D102" s="5" t="s">
        <v>229</v>
      </c>
      <c r="E102" s="5" t="s">
        <v>230</v>
      </c>
      <c r="F102" s="6">
        <v>0</v>
      </c>
      <c r="G102" s="6">
        <v>0</v>
      </c>
      <c r="H102" s="6">
        <v>0</v>
      </c>
      <c r="I102" s="6">
        <v>0</v>
      </c>
      <c r="J102" s="6">
        <v>56.3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7">
        <v>56.3</v>
      </c>
    </row>
    <row r="103" spans="1:18" ht="22.5" x14ac:dyDescent="0.25">
      <c r="A103" s="40"/>
      <c r="B103" s="40"/>
      <c r="C103" s="42"/>
      <c r="D103" s="5" t="s">
        <v>231</v>
      </c>
      <c r="E103" s="5" t="s">
        <v>232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7">
        <v>0</v>
      </c>
    </row>
    <row r="104" spans="1:18" ht="22.5" x14ac:dyDescent="0.25">
      <c r="A104" s="40"/>
      <c r="B104" s="40"/>
      <c r="C104" s="42"/>
      <c r="D104" s="5" t="s">
        <v>233</v>
      </c>
      <c r="E104" s="5" t="s">
        <v>234</v>
      </c>
      <c r="F104" s="6">
        <v>0</v>
      </c>
      <c r="G104" s="6">
        <v>4208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695.65</v>
      </c>
      <c r="Q104" s="6">
        <v>212.18</v>
      </c>
      <c r="R104" s="7">
        <v>5115.83</v>
      </c>
    </row>
    <row r="105" spans="1:18" ht="33.75" x14ac:dyDescent="0.25">
      <c r="A105" s="40"/>
      <c r="B105" s="40"/>
      <c r="C105" s="42"/>
      <c r="D105" s="5" t="s">
        <v>235</v>
      </c>
      <c r="E105" s="5" t="s">
        <v>236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7">
        <v>0</v>
      </c>
    </row>
    <row r="106" spans="1:18" ht="22.5" x14ac:dyDescent="0.25">
      <c r="A106" s="40"/>
      <c r="B106" s="40"/>
      <c r="C106" s="42"/>
      <c r="D106" s="5" t="s">
        <v>237</v>
      </c>
      <c r="E106" s="5" t="s">
        <v>238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7">
        <v>0</v>
      </c>
    </row>
    <row r="107" spans="1:18" ht="33.75" x14ac:dyDescent="0.25">
      <c r="A107" s="40"/>
      <c r="B107" s="40"/>
      <c r="C107" s="42"/>
      <c r="D107" s="5" t="s">
        <v>239</v>
      </c>
      <c r="E107" s="5" t="s">
        <v>240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7">
        <v>0</v>
      </c>
    </row>
    <row r="108" spans="1:18" ht="33.75" x14ac:dyDescent="0.25">
      <c r="A108" s="40"/>
      <c r="B108" s="40"/>
      <c r="C108" s="42"/>
      <c r="D108" s="5" t="s">
        <v>241</v>
      </c>
      <c r="E108" s="5" t="s">
        <v>242</v>
      </c>
      <c r="F108" s="6">
        <v>1350</v>
      </c>
      <c r="G108" s="6">
        <v>675</v>
      </c>
      <c r="H108" s="6">
        <v>0</v>
      </c>
      <c r="I108" s="6">
        <v>675</v>
      </c>
      <c r="J108" s="6">
        <v>506.25</v>
      </c>
      <c r="K108" s="6">
        <v>675</v>
      </c>
      <c r="L108" s="6">
        <v>0</v>
      </c>
      <c r="M108" s="6">
        <v>675</v>
      </c>
      <c r="N108" s="6">
        <v>0</v>
      </c>
      <c r="O108" s="6">
        <v>675</v>
      </c>
      <c r="P108" s="6">
        <v>0</v>
      </c>
      <c r="Q108" s="6">
        <v>0</v>
      </c>
      <c r="R108" s="7">
        <v>5231.25</v>
      </c>
    </row>
    <row r="109" spans="1:18" ht="22.5" x14ac:dyDescent="0.25">
      <c r="A109" s="40"/>
      <c r="B109" s="40"/>
      <c r="C109" s="41" t="s">
        <v>243</v>
      </c>
      <c r="D109" s="5" t="s">
        <v>244</v>
      </c>
      <c r="E109" s="5" t="s">
        <v>245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7">
        <v>0</v>
      </c>
    </row>
    <row r="110" spans="1:18" ht="22.5" x14ac:dyDescent="0.25">
      <c r="A110" s="40"/>
      <c r="B110" s="40"/>
      <c r="C110" s="42"/>
      <c r="D110" s="5" t="s">
        <v>246</v>
      </c>
      <c r="E110" s="5" t="s">
        <v>247</v>
      </c>
      <c r="F110" s="6">
        <v>165.08</v>
      </c>
      <c r="G110" s="6">
        <v>165.08</v>
      </c>
      <c r="H110" s="6">
        <v>165.08</v>
      </c>
      <c r="I110" s="6">
        <v>395.68</v>
      </c>
      <c r="J110" s="6">
        <v>222.73</v>
      </c>
      <c r="K110" s="6">
        <v>222.73</v>
      </c>
      <c r="L110" s="6">
        <v>222.73</v>
      </c>
      <c r="M110" s="6">
        <v>222.73</v>
      </c>
      <c r="N110" s="6">
        <v>222.73</v>
      </c>
      <c r="O110" s="6">
        <v>222.73</v>
      </c>
      <c r="P110" s="6">
        <v>222.73</v>
      </c>
      <c r="Q110" s="6">
        <v>222.73</v>
      </c>
      <c r="R110" s="7">
        <v>2672.76</v>
      </c>
    </row>
    <row r="111" spans="1:18" ht="22.5" x14ac:dyDescent="0.25">
      <c r="A111" s="40"/>
      <c r="B111" s="40"/>
      <c r="C111" s="42"/>
      <c r="D111" s="5" t="s">
        <v>248</v>
      </c>
      <c r="E111" s="5" t="s">
        <v>249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7">
        <v>0</v>
      </c>
    </row>
    <row r="112" spans="1:18" ht="22.5" x14ac:dyDescent="0.25">
      <c r="A112" s="40"/>
      <c r="B112" s="40"/>
      <c r="C112" s="42"/>
      <c r="D112" s="5" t="s">
        <v>252</v>
      </c>
      <c r="E112" s="5" t="s">
        <v>253</v>
      </c>
      <c r="F112" s="6">
        <v>524.42999999999995</v>
      </c>
      <c r="G112" s="6">
        <v>780.08</v>
      </c>
      <c r="H112" s="6">
        <v>732.86</v>
      </c>
      <c r="I112" s="6">
        <v>591.6</v>
      </c>
      <c r="J112" s="6">
        <v>412.59</v>
      </c>
      <c r="K112" s="6">
        <v>430.05</v>
      </c>
      <c r="L112" s="6">
        <v>559.95000000000005</v>
      </c>
      <c r="M112" s="6">
        <v>570.9</v>
      </c>
      <c r="N112" s="6">
        <v>279.22000000000003</v>
      </c>
      <c r="O112" s="6">
        <v>0.28999999999999998</v>
      </c>
      <c r="P112" s="6">
        <v>0.36</v>
      </c>
      <c r="Q112" s="6">
        <v>2.85</v>
      </c>
      <c r="R112" s="7">
        <v>4885.18</v>
      </c>
    </row>
    <row r="113" spans="1:18" ht="22.5" x14ac:dyDescent="0.25">
      <c r="A113" s="40"/>
      <c r="B113" s="40"/>
      <c r="C113" s="42"/>
      <c r="D113" s="5" t="s">
        <v>254</v>
      </c>
      <c r="E113" s="5" t="s">
        <v>255</v>
      </c>
      <c r="F113" s="6">
        <v>108.15</v>
      </c>
      <c r="G113" s="6">
        <v>108.15</v>
      </c>
      <c r="H113" s="6">
        <v>108.15</v>
      </c>
      <c r="I113" s="6">
        <v>108.15</v>
      </c>
      <c r="J113" s="6">
        <v>108.15</v>
      </c>
      <c r="K113" s="6">
        <v>108.15</v>
      </c>
      <c r="L113" s="6">
        <v>108.15</v>
      </c>
      <c r="M113" s="6">
        <v>108.15</v>
      </c>
      <c r="N113" s="6">
        <v>108.15</v>
      </c>
      <c r="O113" s="6">
        <v>11.45</v>
      </c>
      <c r="P113" s="6">
        <v>11.45</v>
      </c>
      <c r="Q113" s="6">
        <v>11.45</v>
      </c>
      <c r="R113" s="7">
        <v>1007.7</v>
      </c>
    </row>
    <row r="114" spans="1:18" ht="33.75" x14ac:dyDescent="0.25">
      <c r="A114" s="40"/>
      <c r="B114" s="40"/>
      <c r="C114" s="4" t="s">
        <v>256</v>
      </c>
      <c r="D114" s="5" t="s">
        <v>257</v>
      </c>
      <c r="E114" s="5" t="s">
        <v>258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7">
        <v>0</v>
      </c>
    </row>
    <row r="115" spans="1:18" ht="22.5" x14ac:dyDescent="0.25">
      <c r="A115" s="40"/>
      <c r="B115" s="40"/>
      <c r="C115" s="41" t="s">
        <v>259</v>
      </c>
      <c r="D115" s="5" t="s">
        <v>260</v>
      </c>
      <c r="E115" s="5" t="s">
        <v>261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19.989999999999998</v>
      </c>
      <c r="R115" s="7">
        <v>19.989999999999998</v>
      </c>
    </row>
    <row r="116" spans="1:18" ht="22.5" x14ac:dyDescent="0.25">
      <c r="A116" s="40"/>
      <c r="B116" s="40"/>
      <c r="C116" s="42"/>
      <c r="D116" s="5" t="s">
        <v>262</v>
      </c>
      <c r="E116" s="5" t="s">
        <v>263</v>
      </c>
      <c r="F116" s="6">
        <v>0</v>
      </c>
      <c r="G116" s="6">
        <v>0</v>
      </c>
      <c r="H116" s="6">
        <v>0</v>
      </c>
      <c r="I116" s="6">
        <v>719.47</v>
      </c>
      <c r="J116" s="6">
        <v>-719.47</v>
      </c>
      <c r="K116" s="6">
        <v>1277.9100000000001</v>
      </c>
      <c r="L116" s="6">
        <v>-1257.9100000000001</v>
      </c>
      <c r="M116" s="6">
        <v>-245</v>
      </c>
      <c r="N116" s="6">
        <v>175</v>
      </c>
      <c r="O116" s="6">
        <v>-20.010000000000002</v>
      </c>
      <c r="P116" s="6">
        <v>20</v>
      </c>
      <c r="Q116" s="6">
        <v>50.01</v>
      </c>
      <c r="R116" s="7">
        <v>-1.06581410364015E-14</v>
      </c>
    </row>
    <row r="117" spans="1:18" ht="22.5" x14ac:dyDescent="0.25">
      <c r="A117" s="40"/>
      <c r="B117" s="40"/>
      <c r="C117" s="42"/>
      <c r="D117" s="5" t="s">
        <v>264</v>
      </c>
      <c r="E117" s="5" t="s">
        <v>265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7">
        <v>0</v>
      </c>
    </row>
    <row r="118" spans="1:18" ht="22.5" x14ac:dyDescent="0.25">
      <c r="A118" s="40"/>
      <c r="B118" s="40"/>
      <c r="C118" s="42"/>
      <c r="D118" s="5" t="s">
        <v>266</v>
      </c>
      <c r="E118" s="5" t="s">
        <v>267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7">
        <v>0</v>
      </c>
    </row>
    <row r="119" spans="1:18" ht="22.5" x14ac:dyDescent="0.25">
      <c r="A119" s="40"/>
      <c r="B119" s="40"/>
      <c r="C119" s="42"/>
      <c r="D119" s="5" t="s">
        <v>268</v>
      </c>
      <c r="E119" s="5" t="s">
        <v>269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7">
        <v>0</v>
      </c>
    </row>
    <row r="120" spans="1:18" ht="22.5" x14ac:dyDescent="0.25">
      <c r="A120" s="40"/>
      <c r="B120" s="40"/>
      <c r="C120" s="42"/>
      <c r="D120" s="5" t="s">
        <v>270</v>
      </c>
      <c r="E120" s="5" t="s">
        <v>271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7">
        <v>0</v>
      </c>
    </row>
    <row r="121" spans="1:18" ht="33.75" x14ac:dyDescent="0.25">
      <c r="A121" s="40"/>
      <c r="B121" s="40"/>
      <c r="C121" s="41" t="s">
        <v>272</v>
      </c>
      <c r="D121" s="5" t="s">
        <v>273</v>
      </c>
      <c r="E121" s="5" t="s">
        <v>274</v>
      </c>
      <c r="F121" s="6">
        <v>2404.6</v>
      </c>
      <c r="G121" s="6">
        <v>3217.88</v>
      </c>
      <c r="H121" s="6">
        <v>2641.6</v>
      </c>
      <c r="I121" s="6">
        <v>2367.91</v>
      </c>
      <c r="J121" s="6">
        <v>1630.17</v>
      </c>
      <c r="K121" s="6">
        <v>1976.15</v>
      </c>
      <c r="L121" s="6">
        <v>2010.61</v>
      </c>
      <c r="M121" s="6">
        <v>2245.46</v>
      </c>
      <c r="N121" s="6">
        <v>1102.97</v>
      </c>
      <c r="O121" s="6">
        <v>2116.48</v>
      </c>
      <c r="P121" s="6">
        <v>2744.15</v>
      </c>
      <c r="Q121" s="6">
        <v>2501.6799999999998</v>
      </c>
      <c r="R121" s="7">
        <v>26959.66</v>
      </c>
    </row>
    <row r="122" spans="1:18" ht="22.5" x14ac:dyDescent="0.25">
      <c r="A122" s="40"/>
      <c r="B122" s="40"/>
      <c r="C122" s="42"/>
      <c r="D122" s="5" t="s">
        <v>275</v>
      </c>
      <c r="E122" s="5" t="s">
        <v>276</v>
      </c>
      <c r="F122" s="6">
        <v>100.19</v>
      </c>
      <c r="G122" s="6">
        <v>134.07</v>
      </c>
      <c r="H122" s="6">
        <v>110.07</v>
      </c>
      <c r="I122" s="6">
        <v>98.67</v>
      </c>
      <c r="J122" s="6">
        <v>67.92</v>
      </c>
      <c r="K122" s="6">
        <v>82.34</v>
      </c>
      <c r="L122" s="6">
        <v>83.77</v>
      </c>
      <c r="M122" s="6">
        <v>93.57</v>
      </c>
      <c r="N122" s="6">
        <v>45.96</v>
      </c>
      <c r="O122" s="6">
        <v>88.19</v>
      </c>
      <c r="P122" s="6">
        <v>114.34</v>
      </c>
      <c r="Q122" s="6">
        <v>104.24</v>
      </c>
      <c r="R122" s="7">
        <v>1123.33</v>
      </c>
    </row>
    <row r="123" spans="1:18" ht="22.5" x14ac:dyDescent="0.25">
      <c r="A123" s="40"/>
      <c r="B123" s="40"/>
      <c r="C123" s="41" t="s">
        <v>277</v>
      </c>
      <c r="D123" s="5" t="s">
        <v>278</v>
      </c>
      <c r="E123" s="5" t="s">
        <v>279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7">
        <v>0</v>
      </c>
    </row>
    <row r="124" spans="1:18" ht="22.5" x14ac:dyDescent="0.25">
      <c r="A124" s="40"/>
      <c r="B124" s="40"/>
      <c r="C124" s="42"/>
      <c r="D124" s="5" t="s">
        <v>280</v>
      </c>
      <c r="E124" s="5" t="s">
        <v>281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7">
        <v>0</v>
      </c>
    </row>
    <row r="125" spans="1:18" ht="22.5" x14ac:dyDescent="0.25">
      <c r="A125" s="40"/>
      <c r="B125" s="40"/>
      <c r="C125" s="42"/>
      <c r="D125" s="5" t="s">
        <v>282</v>
      </c>
      <c r="E125" s="5" t="s">
        <v>283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7">
        <v>0</v>
      </c>
    </row>
    <row r="126" spans="1:18" ht="22.5" x14ac:dyDescent="0.25">
      <c r="A126" s="40"/>
      <c r="B126" s="40"/>
      <c r="C126" s="42"/>
      <c r="D126" s="5" t="s">
        <v>284</v>
      </c>
      <c r="E126" s="5" t="s">
        <v>285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7">
        <v>0</v>
      </c>
    </row>
    <row r="127" spans="1:18" ht="22.5" x14ac:dyDescent="0.25">
      <c r="A127" s="40"/>
      <c r="B127" s="40"/>
      <c r="C127" s="42"/>
      <c r="D127" s="5" t="s">
        <v>286</v>
      </c>
      <c r="E127" s="5" t="s">
        <v>287</v>
      </c>
      <c r="F127" s="6">
        <v>0</v>
      </c>
      <c r="G127" s="6">
        <v>2512.96</v>
      </c>
      <c r="H127" s="6">
        <v>0</v>
      </c>
      <c r="I127" s="6">
        <v>0</v>
      </c>
      <c r="J127" s="6">
        <v>0</v>
      </c>
      <c r="K127" s="6">
        <v>3412.93</v>
      </c>
      <c r="L127" s="6">
        <v>0</v>
      </c>
      <c r="M127" s="6">
        <v>0</v>
      </c>
      <c r="N127" s="6">
        <v>0</v>
      </c>
      <c r="O127" s="6">
        <v>0</v>
      </c>
      <c r="P127" s="6">
        <v>1175.18</v>
      </c>
      <c r="Q127" s="6">
        <v>0</v>
      </c>
      <c r="R127" s="7">
        <v>7101.07</v>
      </c>
    </row>
    <row r="128" spans="1:18" ht="22.5" x14ac:dyDescent="0.25">
      <c r="A128" s="40"/>
      <c r="B128" s="40"/>
      <c r="C128" s="42"/>
      <c r="D128" s="5" t="s">
        <v>288</v>
      </c>
      <c r="E128" s="5" t="s">
        <v>289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7">
        <v>0</v>
      </c>
    </row>
    <row r="129" spans="1:18" ht="22.5" x14ac:dyDescent="0.25">
      <c r="A129" s="40"/>
      <c r="B129" s="40"/>
      <c r="C129" s="42"/>
      <c r="D129" s="5" t="s">
        <v>290</v>
      </c>
      <c r="E129" s="5" t="s">
        <v>291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7">
        <v>0</v>
      </c>
    </row>
    <row r="130" spans="1:18" ht="22.5" x14ac:dyDescent="0.25">
      <c r="A130" s="40"/>
      <c r="B130" s="40"/>
      <c r="C130" s="42"/>
      <c r="D130" s="5" t="s">
        <v>292</v>
      </c>
      <c r="E130" s="5" t="s">
        <v>293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7">
        <v>0</v>
      </c>
    </row>
    <row r="131" spans="1:18" ht="22.5" x14ac:dyDescent="0.25">
      <c r="A131" s="40"/>
      <c r="B131" s="40"/>
      <c r="C131" s="42"/>
      <c r="D131" s="5" t="s">
        <v>294</v>
      </c>
      <c r="E131" s="5" t="s">
        <v>295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7">
        <v>0</v>
      </c>
    </row>
    <row r="132" spans="1:18" ht="22.5" x14ac:dyDescent="0.25">
      <c r="A132" s="40"/>
      <c r="B132" s="40"/>
      <c r="C132" s="41" t="s">
        <v>296</v>
      </c>
      <c r="D132" s="5" t="s">
        <v>297</v>
      </c>
      <c r="E132" s="5" t="s">
        <v>298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7">
        <v>0</v>
      </c>
    </row>
    <row r="133" spans="1:18" ht="22.5" x14ac:dyDescent="0.25">
      <c r="A133" s="40"/>
      <c r="B133" s="40"/>
      <c r="C133" s="42"/>
      <c r="D133" s="5" t="s">
        <v>299</v>
      </c>
      <c r="E133" s="5" t="s">
        <v>300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7">
        <v>0</v>
      </c>
    </row>
    <row r="134" spans="1:18" ht="22.5" x14ac:dyDescent="0.25">
      <c r="A134" s="40"/>
      <c r="B134" s="40"/>
      <c r="C134" s="41" t="s">
        <v>301</v>
      </c>
      <c r="D134" s="5" t="s">
        <v>302</v>
      </c>
      <c r="E134" s="5" t="s">
        <v>303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7">
        <v>0</v>
      </c>
    </row>
    <row r="135" spans="1:18" ht="22.5" x14ac:dyDescent="0.25">
      <c r="A135" s="40"/>
      <c r="B135" s="40"/>
      <c r="C135" s="42"/>
      <c r="D135" s="5" t="s">
        <v>304</v>
      </c>
      <c r="E135" s="5" t="s">
        <v>305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7">
        <v>0</v>
      </c>
    </row>
    <row r="136" spans="1:18" ht="22.5" x14ac:dyDescent="0.25">
      <c r="A136" s="40"/>
      <c r="B136" s="40"/>
      <c r="C136" s="42"/>
      <c r="D136" s="5" t="s">
        <v>306</v>
      </c>
      <c r="E136" s="5" t="s">
        <v>307</v>
      </c>
      <c r="F136" s="6">
        <v>0</v>
      </c>
      <c r="G136" s="6">
        <v>23.49</v>
      </c>
      <c r="H136" s="6">
        <v>0</v>
      </c>
      <c r="I136" s="6">
        <v>0</v>
      </c>
      <c r="J136" s="6">
        <v>94.08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108.1</v>
      </c>
      <c r="Q136" s="6">
        <v>0</v>
      </c>
      <c r="R136" s="7">
        <v>225.67</v>
      </c>
    </row>
    <row r="137" spans="1:18" ht="22.5" x14ac:dyDescent="0.25">
      <c r="A137" s="40"/>
      <c r="B137" s="40"/>
      <c r="C137" s="42"/>
      <c r="D137" s="5" t="s">
        <v>308</v>
      </c>
      <c r="E137" s="5" t="s">
        <v>309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7">
        <v>0</v>
      </c>
    </row>
    <row r="138" spans="1:18" ht="22.5" x14ac:dyDescent="0.25">
      <c r="A138" s="40"/>
      <c r="B138" s="40"/>
      <c r="C138" s="42"/>
      <c r="D138" s="5" t="s">
        <v>310</v>
      </c>
      <c r="E138" s="5" t="s">
        <v>311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28.07</v>
      </c>
      <c r="N138" s="6">
        <v>0</v>
      </c>
      <c r="O138" s="6">
        <v>0</v>
      </c>
      <c r="P138" s="6">
        <v>0</v>
      </c>
      <c r="Q138" s="6">
        <v>0</v>
      </c>
      <c r="R138" s="7">
        <v>28.07</v>
      </c>
    </row>
    <row r="139" spans="1:18" ht="22.5" x14ac:dyDescent="0.25">
      <c r="A139" s="40"/>
      <c r="B139" s="40"/>
      <c r="C139" s="42"/>
      <c r="D139" s="5" t="s">
        <v>312</v>
      </c>
      <c r="E139" s="5" t="s">
        <v>313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7">
        <v>0</v>
      </c>
    </row>
    <row r="140" spans="1:18" ht="22.5" x14ac:dyDescent="0.25">
      <c r="A140" s="40"/>
      <c r="B140" s="40"/>
      <c r="C140" s="42"/>
      <c r="D140" s="5" t="s">
        <v>314</v>
      </c>
      <c r="E140" s="5" t="s">
        <v>315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7">
        <v>0</v>
      </c>
    </row>
    <row r="141" spans="1:18" ht="22.5" x14ac:dyDescent="0.25">
      <c r="A141" s="40"/>
      <c r="B141" s="40"/>
      <c r="C141" s="42"/>
      <c r="D141" s="5" t="s">
        <v>316</v>
      </c>
      <c r="E141" s="5" t="s">
        <v>317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351.99</v>
      </c>
      <c r="R141" s="7">
        <v>351.99</v>
      </c>
    </row>
    <row r="142" spans="1:18" ht="22.5" x14ac:dyDescent="0.25">
      <c r="A142" s="40"/>
      <c r="B142" s="40"/>
      <c r="C142" s="42"/>
      <c r="D142" s="5" t="s">
        <v>318</v>
      </c>
      <c r="E142" s="5" t="s">
        <v>319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7">
        <v>0</v>
      </c>
    </row>
    <row r="143" spans="1:18" ht="22.5" x14ac:dyDescent="0.25">
      <c r="A143" s="40"/>
      <c r="B143" s="40"/>
      <c r="C143" s="42"/>
      <c r="D143" s="5" t="s">
        <v>322</v>
      </c>
      <c r="E143" s="5" t="s">
        <v>323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7">
        <v>0</v>
      </c>
    </row>
    <row r="144" spans="1:18" ht="22.5" x14ac:dyDescent="0.25">
      <c r="A144" s="40"/>
      <c r="B144" s="40"/>
      <c r="C144" s="42"/>
      <c r="D144" s="5" t="s">
        <v>324</v>
      </c>
      <c r="E144" s="5" t="s">
        <v>325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7">
        <v>0</v>
      </c>
    </row>
    <row r="145" spans="1:18" ht="22.5" x14ac:dyDescent="0.25">
      <c r="A145" s="40"/>
      <c r="B145" s="40"/>
      <c r="C145" s="42"/>
      <c r="D145" s="5" t="s">
        <v>326</v>
      </c>
      <c r="E145" s="5" t="s">
        <v>327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7">
        <v>0</v>
      </c>
    </row>
    <row r="146" spans="1:18" ht="33.75" x14ac:dyDescent="0.25">
      <c r="A146" s="40"/>
      <c r="B146" s="40"/>
      <c r="C146" s="42"/>
      <c r="D146" s="5" t="s">
        <v>328</v>
      </c>
      <c r="E146" s="5" t="s">
        <v>329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7">
        <v>0</v>
      </c>
    </row>
    <row r="147" spans="1:18" ht="22.5" x14ac:dyDescent="0.25">
      <c r="A147" s="40"/>
      <c r="B147" s="40"/>
      <c r="C147" s="41" t="s">
        <v>332</v>
      </c>
      <c r="D147" s="5" t="s">
        <v>333</v>
      </c>
      <c r="E147" s="5" t="s">
        <v>334</v>
      </c>
      <c r="F147" s="6">
        <v>0</v>
      </c>
      <c r="G147" s="6">
        <v>597.26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7">
        <v>597.26</v>
      </c>
    </row>
    <row r="148" spans="1:18" ht="22.5" x14ac:dyDescent="0.25">
      <c r="A148" s="40"/>
      <c r="B148" s="40"/>
      <c r="C148" s="42"/>
      <c r="D148" s="5" t="s">
        <v>335</v>
      </c>
      <c r="E148" s="5" t="s">
        <v>336</v>
      </c>
      <c r="F148" s="6">
        <v>244.65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7">
        <v>244.65</v>
      </c>
    </row>
    <row r="149" spans="1:18" ht="22.5" x14ac:dyDescent="0.25">
      <c r="A149" s="40"/>
      <c r="B149" s="40"/>
      <c r="C149" s="42"/>
      <c r="D149" s="5" t="s">
        <v>337</v>
      </c>
      <c r="E149" s="5" t="s">
        <v>338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7">
        <v>0</v>
      </c>
    </row>
    <row r="150" spans="1:18" ht="33.75" x14ac:dyDescent="0.25">
      <c r="A150" s="40"/>
      <c r="B150" s="40"/>
      <c r="C150" s="42"/>
      <c r="D150" s="5" t="s">
        <v>339</v>
      </c>
      <c r="E150" s="5" t="s">
        <v>340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7">
        <v>0</v>
      </c>
    </row>
    <row r="151" spans="1:18" ht="22.5" x14ac:dyDescent="0.25">
      <c r="A151" s="40"/>
      <c r="B151" s="40"/>
      <c r="C151" s="42"/>
      <c r="D151" s="5" t="s">
        <v>341</v>
      </c>
      <c r="E151" s="5" t="s">
        <v>342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7">
        <v>0</v>
      </c>
    </row>
    <row r="152" spans="1:18" ht="33.75" x14ac:dyDescent="0.25">
      <c r="A152" s="40"/>
      <c r="B152" s="40"/>
      <c r="C152" s="42"/>
      <c r="D152" s="5" t="s">
        <v>343</v>
      </c>
      <c r="E152" s="5" t="s">
        <v>344</v>
      </c>
      <c r="F152" s="6">
        <v>100.89</v>
      </c>
      <c r="G152" s="6">
        <v>98.43</v>
      </c>
      <c r="H152" s="6">
        <v>695.69</v>
      </c>
      <c r="I152" s="6">
        <v>695.69</v>
      </c>
      <c r="J152" s="6">
        <v>695.69</v>
      </c>
      <c r="K152" s="6">
        <v>765.68</v>
      </c>
      <c r="L152" s="6">
        <v>703.69</v>
      </c>
      <c r="M152" s="6">
        <v>633.70000000000005</v>
      </c>
      <c r="N152" s="6">
        <v>700.69</v>
      </c>
      <c r="O152" s="6">
        <v>637.70000000000005</v>
      </c>
      <c r="P152" s="6">
        <v>637.70000000000005</v>
      </c>
      <c r="Q152" s="6">
        <v>707.69</v>
      </c>
      <c r="R152" s="7">
        <v>7073.24</v>
      </c>
    </row>
    <row r="153" spans="1:18" ht="22.5" x14ac:dyDescent="0.25">
      <c r="A153" s="40"/>
      <c r="B153" s="40"/>
      <c r="C153" s="4" t="s">
        <v>345</v>
      </c>
      <c r="D153" s="5" t="s">
        <v>346</v>
      </c>
      <c r="E153" s="5" t="s">
        <v>347</v>
      </c>
      <c r="F153" s="6">
        <v>7751.22</v>
      </c>
      <c r="G153" s="6">
        <v>8416.7099999999991</v>
      </c>
      <c r="H153" s="6">
        <v>8155.07</v>
      </c>
      <c r="I153" s="6">
        <v>8384.83</v>
      </c>
      <c r="J153" s="6">
        <v>9398.36</v>
      </c>
      <c r="K153" s="6">
        <v>9096.36</v>
      </c>
      <c r="L153" s="6">
        <v>10444.48</v>
      </c>
      <c r="M153" s="6">
        <v>8999.67</v>
      </c>
      <c r="N153" s="6">
        <v>9561.81</v>
      </c>
      <c r="O153" s="6">
        <v>9561.5400000000009</v>
      </c>
      <c r="P153" s="6">
        <v>4056.49</v>
      </c>
      <c r="Q153" s="6">
        <v>5840.26</v>
      </c>
      <c r="R153" s="7">
        <v>99666.8</v>
      </c>
    </row>
    <row r="154" spans="1:18" ht="22.5" x14ac:dyDescent="0.25">
      <c r="A154" s="40"/>
      <c r="B154" s="40"/>
      <c r="C154" s="41" t="s">
        <v>348</v>
      </c>
      <c r="D154" s="5" t="s">
        <v>349</v>
      </c>
      <c r="E154" s="5" t="s">
        <v>350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7">
        <v>0</v>
      </c>
    </row>
    <row r="155" spans="1:18" ht="22.5" x14ac:dyDescent="0.25">
      <c r="A155" s="40"/>
      <c r="B155" s="40"/>
      <c r="C155" s="42"/>
      <c r="D155" s="5" t="s">
        <v>351</v>
      </c>
      <c r="E155" s="5" t="s">
        <v>352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7">
        <v>0</v>
      </c>
    </row>
    <row r="156" spans="1:18" ht="22.5" x14ac:dyDescent="0.25">
      <c r="A156" s="40"/>
      <c r="B156" s="40"/>
      <c r="C156" s="4" t="s">
        <v>353</v>
      </c>
      <c r="D156" s="5" t="s">
        <v>354</v>
      </c>
      <c r="E156" s="5" t="s">
        <v>355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7">
        <v>0</v>
      </c>
    </row>
    <row r="157" spans="1:18" x14ac:dyDescent="0.25">
      <c r="A157" s="40"/>
      <c r="B157" s="40"/>
      <c r="C157" s="8" t="s">
        <v>356</v>
      </c>
      <c r="D157" s="9"/>
      <c r="E157" s="9"/>
      <c r="F157" s="10">
        <v>20847.650000000001</v>
      </c>
      <c r="G157" s="10">
        <v>34683.79</v>
      </c>
      <c r="H157" s="10">
        <v>24010.02</v>
      </c>
      <c r="I157" s="10">
        <v>24411.88</v>
      </c>
      <c r="J157" s="10">
        <v>21529.69</v>
      </c>
      <c r="K157" s="10">
        <v>25879.77</v>
      </c>
      <c r="L157" s="10">
        <v>22858.38</v>
      </c>
      <c r="M157" s="10">
        <v>22364.639999999999</v>
      </c>
      <c r="N157" s="10">
        <v>24791.69</v>
      </c>
      <c r="O157" s="10">
        <v>21079.43</v>
      </c>
      <c r="P157" s="10">
        <v>20268.82</v>
      </c>
      <c r="Q157" s="10">
        <v>20112.32</v>
      </c>
      <c r="R157" s="7">
        <v>282838.08</v>
      </c>
    </row>
    <row r="158" spans="1:18" x14ac:dyDescent="0.25">
      <c r="A158" s="40"/>
      <c r="B158" s="40"/>
      <c r="C158" s="13" t="s">
        <v>357</v>
      </c>
      <c r="D158" s="9"/>
      <c r="E158" s="9"/>
      <c r="F158" s="14">
        <v>-5587</v>
      </c>
      <c r="G158" s="14">
        <v>-16853.18</v>
      </c>
      <c r="H158" s="14">
        <v>-6284.52</v>
      </c>
      <c r="I158" s="14">
        <v>-3677.15</v>
      </c>
      <c r="J158" s="14">
        <v>-5961.77</v>
      </c>
      <c r="K158" s="14">
        <v>-7448.23</v>
      </c>
      <c r="L158" s="14">
        <v>-519.46</v>
      </c>
      <c r="M158" s="14">
        <v>-5251.95</v>
      </c>
      <c r="N158" s="14">
        <v>-7186.57</v>
      </c>
      <c r="O158" s="14">
        <v>-2334.56</v>
      </c>
      <c r="P158" s="14">
        <v>450.33</v>
      </c>
      <c r="Q158" s="14">
        <v>9988.1299999999992</v>
      </c>
      <c r="R158" s="7">
        <v>-50665.93</v>
      </c>
    </row>
    <row r="159" spans="1:18" ht="22.5" x14ac:dyDescent="0.25">
      <c r="A159" s="40"/>
      <c r="B159" s="39" t="s">
        <v>358</v>
      </c>
      <c r="C159" s="41" t="s">
        <v>18</v>
      </c>
      <c r="D159" s="5" t="s">
        <v>359</v>
      </c>
      <c r="E159" s="5" t="s">
        <v>360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7">
        <v>0</v>
      </c>
    </row>
    <row r="160" spans="1:18" ht="22.5" x14ac:dyDescent="0.25">
      <c r="A160" s="40"/>
      <c r="B160" s="40"/>
      <c r="C160" s="42"/>
      <c r="D160" s="5" t="s">
        <v>361</v>
      </c>
      <c r="E160" s="5" t="s">
        <v>362</v>
      </c>
      <c r="F160" s="6">
        <v>1553.87</v>
      </c>
      <c r="G160" s="6">
        <v>2169.41</v>
      </c>
      <c r="H160" s="6">
        <v>1536.76</v>
      </c>
      <c r="I160" s="6">
        <v>1560.22</v>
      </c>
      <c r="J160" s="6">
        <v>1062.71</v>
      </c>
      <c r="K160" s="6">
        <v>1204.45</v>
      </c>
      <c r="L160" s="6">
        <v>1702.43</v>
      </c>
      <c r="M160" s="6">
        <v>1444.39</v>
      </c>
      <c r="N160" s="6">
        <v>758.15</v>
      </c>
      <c r="O160" s="6">
        <v>1498.41</v>
      </c>
      <c r="P160" s="6">
        <v>2014.32</v>
      </c>
      <c r="Q160" s="6">
        <v>2123.91</v>
      </c>
      <c r="R160" s="7">
        <v>18629.03</v>
      </c>
    </row>
    <row r="161" spans="1:18" ht="22.5" x14ac:dyDescent="0.25">
      <c r="A161" s="40"/>
      <c r="B161" s="40"/>
      <c r="C161" s="42"/>
      <c r="D161" s="5" t="s">
        <v>363</v>
      </c>
      <c r="E161" s="5" t="s">
        <v>364</v>
      </c>
      <c r="F161" s="6">
        <v>809.38</v>
      </c>
      <c r="G161" s="6">
        <v>746.81</v>
      </c>
      <c r="H161" s="6">
        <v>742.03</v>
      </c>
      <c r="I161" s="6">
        <v>893.82</v>
      </c>
      <c r="J161" s="6">
        <v>551.1</v>
      </c>
      <c r="K161" s="6">
        <v>615.05999999999995</v>
      </c>
      <c r="L161" s="6">
        <v>909.1</v>
      </c>
      <c r="M161" s="6">
        <v>1006.62</v>
      </c>
      <c r="N161" s="6">
        <v>361.97</v>
      </c>
      <c r="O161" s="6">
        <v>1500.26</v>
      </c>
      <c r="P161" s="6">
        <v>1186.5</v>
      </c>
      <c r="Q161" s="6">
        <v>1274.2</v>
      </c>
      <c r="R161" s="7">
        <v>10596.85</v>
      </c>
    </row>
    <row r="162" spans="1:18" ht="22.5" x14ac:dyDescent="0.25">
      <c r="A162" s="40"/>
      <c r="B162" s="40"/>
      <c r="C162" s="42"/>
      <c r="D162" s="5" t="s">
        <v>365</v>
      </c>
      <c r="E162" s="5" t="s">
        <v>366</v>
      </c>
      <c r="F162" s="6">
        <v>117.4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7">
        <v>117.4</v>
      </c>
    </row>
    <row r="163" spans="1:18" ht="22.5" x14ac:dyDescent="0.25">
      <c r="A163" s="40"/>
      <c r="B163" s="40"/>
      <c r="C163" s="42"/>
      <c r="D163" s="5" t="s">
        <v>367</v>
      </c>
      <c r="E163" s="5" t="s">
        <v>368</v>
      </c>
      <c r="F163" s="6">
        <v>6044.92</v>
      </c>
      <c r="G163" s="6">
        <v>7918.52</v>
      </c>
      <c r="H163" s="6">
        <v>7104.94</v>
      </c>
      <c r="I163" s="6">
        <v>5556.98</v>
      </c>
      <c r="J163" s="6">
        <v>3554.18</v>
      </c>
      <c r="K163" s="6">
        <v>5154.47</v>
      </c>
      <c r="L163" s="6">
        <v>4983.1899999999996</v>
      </c>
      <c r="M163" s="6">
        <v>4620.42</v>
      </c>
      <c r="N163" s="6">
        <v>3009.25</v>
      </c>
      <c r="O163" s="6">
        <v>5098.13</v>
      </c>
      <c r="P163" s="6">
        <v>5615.14</v>
      </c>
      <c r="Q163" s="6">
        <v>5104.46</v>
      </c>
      <c r="R163" s="7">
        <v>63764.6</v>
      </c>
    </row>
    <row r="164" spans="1:18" ht="22.5" x14ac:dyDescent="0.25">
      <c r="A164" s="40"/>
      <c r="B164" s="40"/>
      <c r="C164" s="42"/>
      <c r="D164" s="5" t="s">
        <v>369</v>
      </c>
      <c r="E164" s="5" t="s">
        <v>370</v>
      </c>
      <c r="F164" s="6">
        <v>2456.3200000000002</v>
      </c>
      <c r="G164" s="6">
        <v>4527</v>
      </c>
      <c r="H164" s="6">
        <v>3323.44</v>
      </c>
      <c r="I164" s="6">
        <v>4422.97</v>
      </c>
      <c r="J164" s="6">
        <v>2233.6999999999998</v>
      </c>
      <c r="K164" s="6">
        <v>2702.27</v>
      </c>
      <c r="L164" s="6">
        <v>2657.22</v>
      </c>
      <c r="M164" s="6">
        <v>2671.51</v>
      </c>
      <c r="N164" s="6">
        <v>1502.18</v>
      </c>
      <c r="O164" s="6">
        <v>2622.07</v>
      </c>
      <c r="P164" s="6">
        <v>3429.41</v>
      </c>
      <c r="Q164" s="6">
        <v>3760.02</v>
      </c>
      <c r="R164" s="7">
        <v>36308.11</v>
      </c>
    </row>
    <row r="165" spans="1:18" ht="22.5" x14ac:dyDescent="0.25">
      <c r="A165" s="40"/>
      <c r="B165" s="40"/>
      <c r="C165" s="42"/>
      <c r="D165" s="5" t="s">
        <v>371</v>
      </c>
      <c r="E165" s="5" t="s">
        <v>372</v>
      </c>
      <c r="F165" s="6">
        <v>14350.52</v>
      </c>
      <c r="G165" s="6">
        <v>17170.419999999998</v>
      </c>
      <c r="H165" s="6">
        <v>13649.62</v>
      </c>
      <c r="I165" s="6">
        <v>13222.56</v>
      </c>
      <c r="J165" s="6">
        <v>8906.32</v>
      </c>
      <c r="K165" s="6">
        <v>9333.3799999999992</v>
      </c>
      <c r="L165" s="6">
        <v>8462.9599999999991</v>
      </c>
      <c r="M165" s="6">
        <v>10213.58</v>
      </c>
      <c r="N165" s="6">
        <v>4153.24</v>
      </c>
      <c r="O165" s="6">
        <v>10630.1</v>
      </c>
      <c r="P165" s="6">
        <v>13497.6</v>
      </c>
      <c r="Q165" s="6">
        <v>11137</v>
      </c>
      <c r="R165" s="7">
        <v>134727.29999999999</v>
      </c>
    </row>
    <row r="166" spans="1:18" ht="22.5" x14ac:dyDescent="0.25">
      <c r="A166" s="40"/>
      <c r="B166" s="40"/>
      <c r="C166" s="42"/>
      <c r="D166" s="5" t="s">
        <v>373</v>
      </c>
      <c r="E166" s="5" t="s">
        <v>374</v>
      </c>
      <c r="F166" s="6">
        <v>14744.35</v>
      </c>
      <c r="G166" s="6">
        <v>21099.31</v>
      </c>
      <c r="H166" s="6">
        <v>17669.919999999998</v>
      </c>
      <c r="I166" s="6">
        <v>13808.56</v>
      </c>
      <c r="J166" s="6">
        <v>10861.37</v>
      </c>
      <c r="K166" s="6">
        <v>13926.23</v>
      </c>
      <c r="L166" s="6">
        <v>14795.15</v>
      </c>
      <c r="M166" s="6">
        <v>17467.810000000001</v>
      </c>
      <c r="N166" s="6">
        <v>8598</v>
      </c>
      <c r="O166" s="6">
        <v>13925.65</v>
      </c>
      <c r="P166" s="6">
        <v>19993.009999999998</v>
      </c>
      <c r="Q166" s="6">
        <v>18295.02</v>
      </c>
      <c r="R166" s="7">
        <v>185184.38</v>
      </c>
    </row>
    <row r="167" spans="1:18" ht="22.5" x14ac:dyDescent="0.25">
      <c r="A167" s="40"/>
      <c r="B167" s="40"/>
      <c r="C167" s="42"/>
      <c r="D167" s="5" t="s">
        <v>375</v>
      </c>
      <c r="E167" s="5" t="s">
        <v>376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7">
        <v>0</v>
      </c>
    </row>
    <row r="168" spans="1:18" x14ac:dyDescent="0.25">
      <c r="A168" s="40"/>
      <c r="B168" s="40"/>
      <c r="C168" s="8" t="s">
        <v>23</v>
      </c>
      <c r="D168" s="9"/>
      <c r="E168" s="9"/>
      <c r="F168" s="10">
        <v>40076.76</v>
      </c>
      <c r="G168" s="10">
        <v>53631.47</v>
      </c>
      <c r="H168" s="10">
        <v>44026.71</v>
      </c>
      <c r="I168" s="10">
        <v>39465.11</v>
      </c>
      <c r="J168" s="10">
        <v>27169.38</v>
      </c>
      <c r="K168" s="10">
        <v>32935.86</v>
      </c>
      <c r="L168" s="10">
        <v>33510.050000000003</v>
      </c>
      <c r="M168" s="10">
        <v>37424.33</v>
      </c>
      <c r="N168" s="10">
        <v>18382.79</v>
      </c>
      <c r="O168" s="10">
        <v>35274.620000000003</v>
      </c>
      <c r="P168" s="10">
        <v>45735.98</v>
      </c>
      <c r="Q168" s="10">
        <v>41694.61</v>
      </c>
      <c r="R168" s="7">
        <v>449327.67</v>
      </c>
    </row>
    <row r="169" spans="1:18" ht="22.5" x14ac:dyDescent="0.25">
      <c r="A169" s="40"/>
      <c r="B169" s="40"/>
      <c r="C169" s="41" t="s">
        <v>24</v>
      </c>
      <c r="D169" s="5" t="s">
        <v>377</v>
      </c>
      <c r="E169" s="5" t="s">
        <v>378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7">
        <v>0</v>
      </c>
    </row>
    <row r="170" spans="1:18" ht="22.5" x14ac:dyDescent="0.25">
      <c r="A170" s="40"/>
      <c r="B170" s="40"/>
      <c r="C170" s="42"/>
      <c r="D170" s="5" t="s">
        <v>379</v>
      </c>
      <c r="E170" s="5" t="s">
        <v>380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7">
        <v>0</v>
      </c>
    </row>
    <row r="171" spans="1:18" ht="22.5" x14ac:dyDescent="0.25">
      <c r="A171" s="40"/>
      <c r="B171" s="40"/>
      <c r="C171" s="42"/>
      <c r="D171" s="5" t="s">
        <v>381</v>
      </c>
      <c r="E171" s="5" t="s">
        <v>382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7">
        <v>0</v>
      </c>
    </row>
    <row r="172" spans="1:18" ht="22.5" x14ac:dyDescent="0.25">
      <c r="A172" s="40"/>
      <c r="B172" s="40"/>
      <c r="C172" s="42"/>
      <c r="D172" s="5" t="s">
        <v>383</v>
      </c>
      <c r="E172" s="5" t="s">
        <v>384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7">
        <v>0</v>
      </c>
    </row>
    <row r="173" spans="1:18" ht="22.5" x14ac:dyDescent="0.25">
      <c r="A173" s="40"/>
      <c r="B173" s="40"/>
      <c r="C173" s="42"/>
      <c r="D173" s="5" t="s">
        <v>385</v>
      </c>
      <c r="E173" s="5" t="s">
        <v>386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7">
        <v>0</v>
      </c>
    </row>
    <row r="174" spans="1:18" ht="22.5" x14ac:dyDescent="0.25">
      <c r="A174" s="40"/>
      <c r="B174" s="40"/>
      <c r="C174" s="42"/>
      <c r="D174" s="5" t="s">
        <v>387</v>
      </c>
      <c r="E174" s="5" t="s">
        <v>388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7">
        <v>0</v>
      </c>
    </row>
    <row r="175" spans="1:18" ht="22.5" x14ac:dyDescent="0.25">
      <c r="A175" s="40"/>
      <c r="B175" s="40"/>
      <c r="C175" s="42"/>
      <c r="D175" s="5" t="s">
        <v>389</v>
      </c>
      <c r="E175" s="5" t="s">
        <v>390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7">
        <v>0</v>
      </c>
    </row>
    <row r="176" spans="1:18" ht="22.5" x14ac:dyDescent="0.25">
      <c r="A176" s="40"/>
      <c r="B176" s="40"/>
      <c r="C176" s="41" t="s">
        <v>29</v>
      </c>
      <c r="D176" s="5" t="s">
        <v>391</v>
      </c>
      <c r="E176" s="5" t="s">
        <v>392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7">
        <v>0</v>
      </c>
    </row>
    <row r="177" spans="1:18" ht="22.5" x14ac:dyDescent="0.25">
      <c r="A177" s="40"/>
      <c r="B177" s="40"/>
      <c r="C177" s="42"/>
      <c r="D177" s="5" t="s">
        <v>393</v>
      </c>
      <c r="E177" s="5" t="s">
        <v>394</v>
      </c>
      <c r="F177" s="6">
        <v>1118.77</v>
      </c>
      <c r="G177" s="6">
        <v>1561.97</v>
      </c>
      <c r="H177" s="6">
        <v>1106.49</v>
      </c>
      <c r="I177" s="6">
        <v>678.02</v>
      </c>
      <c r="J177" s="6">
        <v>1210.49</v>
      </c>
      <c r="K177" s="6">
        <v>867.21</v>
      </c>
      <c r="L177" s="6">
        <v>1225.78</v>
      </c>
      <c r="M177" s="6">
        <v>1039.96</v>
      </c>
      <c r="N177" s="6">
        <v>545.88</v>
      </c>
      <c r="O177" s="6">
        <v>1078.8800000000001</v>
      </c>
      <c r="P177" s="6">
        <v>1450.31</v>
      </c>
      <c r="Q177" s="6">
        <v>1780.02</v>
      </c>
      <c r="R177" s="7">
        <v>13663.78</v>
      </c>
    </row>
    <row r="178" spans="1:18" ht="22.5" x14ac:dyDescent="0.25">
      <c r="A178" s="40"/>
      <c r="B178" s="40"/>
      <c r="C178" s="42"/>
      <c r="D178" s="5" t="s">
        <v>395</v>
      </c>
      <c r="E178" s="5" t="s">
        <v>396</v>
      </c>
      <c r="F178" s="6">
        <v>728.45</v>
      </c>
      <c r="G178" s="6">
        <v>672.12</v>
      </c>
      <c r="H178" s="6">
        <v>667.85</v>
      </c>
      <c r="I178" s="6">
        <v>982.61</v>
      </c>
      <c r="J178" s="6">
        <v>317.8</v>
      </c>
      <c r="K178" s="6">
        <v>553.55999999999995</v>
      </c>
      <c r="L178" s="6">
        <v>818.2</v>
      </c>
      <c r="M178" s="6">
        <v>905.99</v>
      </c>
      <c r="N178" s="6">
        <v>325.77999999999997</v>
      </c>
      <c r="O178" s="6">
        <v>1350.25</v>
      </c>
      <c r="P178" s="6">
        <v>1067.8800000000001</v>
      </c>
      <c r="Q178" s="6">
        <v>1177.6300000000001</v>
      </c>
      <c r="R178" s="7">
        <v>9568.1200000000008</v>
      </c>
    </row>
    <row r="179" spans="1:18" ht="33.75" x14ac:dyDescent="0.25">
      <c r="A179" s="40"/>
      <c r="B179" s="40"/>
      <c r="C179" s="42"/>
      <c r="D179" s="5" t="s">
        <v>397</v>
      </c>
      <c r="E179" s="5" t="s">
        <v>398</v>
      </c>
      <c r="F179" s="6">
        <v>80.930000000000007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7">
        <v>80.930000000000007</v>
      </c>
    </row>
    <row r="180" spans="1:18" ht="22.5" x14ac:dyDescent="0.25">
      <c r="A180" s="40"/>
      <c r="B180" s="40"/>
      <c r="C180" s="42"/>
      <c r="D180" s="5" t="s">
        <v>399</v>
      </c>
      <c r="E180" s="5" t="s">
        <v>400</v>
      </c>
      <c r="F180" s="6">
        <v>3626.96</v>
      </c>
      <c r="G180" s="6">
        <v>4751.12</v>
      </c>
      <c r="H180" s="6">
        <v>4262.97</v>
      </c>
      <c r="I180" s="6">
        <v>1494.89</v>
      </c>
      <c r="J180" s="6">
        <v>3971.78</v>
      </c>
      <c r="K180" s="6">
        <v>3092.66</v>
      </c>
      <c r="L180" s="6">
        <v>2989.92</v>
      </c>
      <c r="M180" s="6">
        <v>2772.27</v>
      </c>
      <c r="N180" s="6">
        <v>1805.56</v>
      </c>
      <c r="O180" s="6">
        <v>3058.87</v>
      </c>
      <c r="P180" s="6">
        <v>3369.08</v>
      </c>
      <c r="Q180" s="6">
        <v>510.03</v>
      </c>
      <c r="R180" s="7">
        <v>35706.11</v>
      </c>
    </row>
    <row r="181" spans="1:18" ht="22.5" x14ac:dyDescent="0.25">
      <c r="A181" s="40"/>
      <c r="B181" s="40"/>
      <c r="C181" s="42"/>
      <c r="D181" s="5" t="s">
        <v>401</v>
      </c>
      <c r="E181" s="5" t="s">
        <v>402</v>
      </c>
      <c r="F181" s="6">
        <v>1424.68</v>
      </c>
      <c r="G181" s="6">
        <v>2625.65</v>
      </c>
      <c r="H181" s="6">
        <v>1927.58</v>
      </c>
      <c r="I181" s="6">
        <v>3282.3</v>
      </c>
      <c r="J181" s="6">
        <v>578.58000000000004</v>
      </c>
      <c r="K181" s="6">
        <v>1567.32</v>
      </c>
      <c r="L181" s="6">
        <v>1541.19</v>
      </c>
      <c r="M181" s="6">
        <v>1549.47</v>
      </c>
      <c r="N181" s="6">
        <v>871.26</v>
      </c>
      <c r="O181" s="6">
        <v>1520.8</v>
      </c>
      <c r="P181" s="6">
        <v>1989.07</v>
      </c>
      <c r="Q181" s="6">
        <v>3261.05</v>
      </c>
      <c r="R181" s="7">
        <v>22138.95</v>
      </c>
    </row>
    <row r="182" spans="1:18" ht="22.5" x14ac:dyDescent="0.25">
      <c r="A182" s="40"/>
      <c r="B182" s="40"/>
      <c r="C182" s="42"/>
      <c r="D182" s="5" t="s">
        <v>403</v>
      </c>
      <c r="E182" s="5" t="s">
        <v>404</v>
      </c>
      <c r="F182" s="6">
        <v>5596.71</v>
      </c>
      <c r="G182" s="6">
        <v>6696.47</v>
      </c>
      <c r="H182" s="6">
        <v>5323.36</v>
      </c>
      <c r="I182" s="6">
        <v>-1360.9</v>
      </c>
      <c r="J182" s="6">
        <v>9991.14</v>
      </c>
      <c r="K182" s="6">
        <v>3640.01</v>
      </c>
      <c r="L182" s="6">
        <v>3126.23</v>
      </c>
      <c r="M182" s="6">
        <v>3983.31</v>
      </c>
      <c r="N182" s="6">
        <v>567.91999999999996</v>
      </c>
      <c r="O182" s="6">
        <v>2609.4699999999998</v>
      </c>
      <c r="P182" s="6">
        <v>5264.1</v>
      </c>
      <c r="Q182" s="6">
        <v>-8840.67</v>
      </c>
      <c r="R182" s="7">
        <v>36597.15</v>
      </c>
    </row>
    <row r="183" spans="1:18" ht="22.5" x14ac:dyDescent="0.25">
      <c r="A183" s="40"/>
      <c r="B183" s="40"/>
      <c r="C183" s="42"/>
      <c r="D183" s="5" t="s">
        <v>405</v>
      </c>
      <c r="E183" s="5" t="s">
        <v>406</v>
      </c>
      <c r="F183" s="6">
        <v>8753.77</v>
      </c>
      <c r="G183" s="6">
        <v>12752.43</v>
      </c>
      <c r="H183" s="6">
        <v>10601.94</v>
      </c>
      <c r="I183" s="6">
        <v>7080.1</v>
      </c>
      <c r="J183" s="6">
        <v>7721.87</v>
      </c>
      <c r="K183" s="6">
        <v>8355.7199999999993</v>
      </c>
      <c r="L183" s="6">
        <v>8877.07</v>
      </c>
      <c r="M183" s="6">
        <v>10480.67</v>
      </c>
      <c r="N183" s="6">
        <v>5158.79</v>
      </c>
      <c r="O183" s="6">
        <v>8355.3700000000008</v>
      </c>
      <c r="P183" s="6">
        <v>11995.77</v>
      </c>
      <c r="Q183" s="6">
        <v>10412.57</v>
      </c>
      <c r="R183" s="7">
        <v>110546.07</v>
      </c>
    </row>
    <row r="184" spans="1:18" ht="22.5" x14ac:dyDescent="0.25">
      <c r="A184" s="40"/>
      <c r="B184" s="40"/>
      <c r="C184" s="41" t="s">
        <v>407</v>
      </c>
      <c r="D184" s="5" t="s">
        <v>408</v>
      </c>
      <c r="E184" s="5" t="s">
        <v>409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7">
        <v>0</v>
      </c>
    </row>
    <row r="185" spans="1:18" ht="22.5" x14ac:dyDescent="0.25">
      <c r="A185" s="40"/>
      <c r="B185" s="40"/>
      <c r="C185" s="42"/>
      <c r="D185" s="5" t="s">
        <v>410</v>
      </c>
      <c r="E185" s="5" t="s">
        <v>411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7">
        <v>0</v>
      </c>
    </row>
    <row r="186" spans="1:18" ht="22.5" x14ac:dyDescent="0.25">
      <c r="A186" s="40"/>
      <c r="B186" s="40"/>
      <c r="C186" s="42"/>
      <c r="D186" s="5" t="s">
        <v>412</v>
      </c>
      <c r="E186" s="5" t="s">
        <v>413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7">
        <v>0</v>
      </c>
    </row>
    <row r="187" spans="1:18" ht="22.5" x14ac:dyDescent="0.25">
      <c r="A187" s="40"/>
      <c r="B187" s="40"/>
      <c r="C187" s="42"/>
      <c r="D187" s="5" t="s">
        <v>414</v>
      </c>
      <c r="E187" s="5" t="s">
        <v>415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7">
        <v>0</v>
      </c>
    </row>
    <row r="188" spans="1:18" ht="22.5" x14ac:dyDescent="0.25">
      <c r="A188" s="40"/>
      <c r="B188" s="40"/>
      <c r="C188" s="42"/>
      <c r="D188" s="5" t="s">
        <v>416</v>
      </c>
      <c r="E188" s="5" t="s">
        <v>417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7">
        <v>0</v>
      </c>
    </row>
    <row r="189" spans="1:18" ht="22.5" x14ac:dyDescent="0.25">
      <c r="A189" s="40"/>
      <c r="B189" s="40"/>
      <c r="C189" s="42"/>
      <c r="D189" s="5" t="s">
        <v>418</v>
      </c>
      <c r="E189" s="5" t="s">
        <v>419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7">
        <v>0</v>
      </c>
    </row>
    <row r="190" spans="1:18" ht="22.5" x14ac:dyDescent="0.25">
      <c r="A190" s="40"/>
      <c r="B190" s="40"/>
      <c r="C190" s="42"/>
      <c r="D190" s="5" t="s">
        <v>420</v>
      </c>
      <c r="E190" s="5" t="s">
        <v>421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7">
        <v>0</v>
      </c>
    </row>
    <row r="191" spans="1:18" x14ac:dyDescent="0.25">
      <c r="A191" s="40"/>
      <c r="B191" s="40"/>
      <c r="C191" s="8" t="s">
        <v>34</v>
      </c>
      <c r="D191" s="9"/>
      <c r="E191" s="9"/>
      <c r="F191" s="10">
        <v>21330.27</v>
      </c>
      <c r="G191" s="10">
        <v>29059.759999999998</v>
      </c>
      <c r="H191" s="10">
        <v>23890.19</v>
      </c>
      <c r="I191" s="10">
        <v>12157.02</v>
      </c>
      <c r="J191" s="10">
        <v>23791.66</v>
      </c>
      <c r="K191" s="10">
        <v>18076.48</v>
      </c>
      <c r="L191" s="10">
        <v>18578.39</v>
      </c>
      <c r="M191" s="10">
        <v>20731.669999999998</v>
      </c>
      <c r="N191" s="10">
        <v>9275.19</v>
      </c>
      <c r="O191" s="10">
        <v>17973.64</v>
      </c>
      <c r="P191" s="10">
        <v>25136.21</v>
      </c>
      <c r="Q191" s="10">
        <v>8300.6299999999992</v>
      </c>
      <c r="R191" s="7">
        <v>228301.11</v>
      </c>
    </row>
    <row r="192" spans="1:18" x14ac:dyDescent="0.25">
      <c r="A192" s="40"/>
      <c r="B192" s="40"/>
      <c r="C192" s="11" t="s">
        <v>35</v>
      </c>
      <c r="D192" s="9"/>
      <c r="E192" s="9"/>
      <c r="F192" s="7">
        <v>18746.490000000002</v>
      </c>
      <c r="G192" s="7">
        <v>24571.71</v>
      </c>
      <c r="H192" s="7">
        <v>20136.52</v>
      </c>
      <c r="I192" s="7">
        <v>27308.09</v>
      </c>
      <c r="J192" s="7">
        <v>3377.72</v>
      </c>
      <c r="K192" s="7">
        <v>14859.38</v>
      </c>
      <c r="L192" s="7">
        <v>14931.66</v>
      </c>
      <c r="M192" s="7">
        <v>16692.66</v>
      </c>
      <c r="N192" s="7">
        <v>9107.6</v>
      </c>
      <c r="O192" s="7">
        <v>17300.98</v>
      </c>
      <c r="P192" s="7">
        <v>20599.77</v>
      </c>
      <c r="Q192" s="7">
        <v>33393.980000000003</v>
      </c>
      <c r="R192" s="7">
        <v>221026.56</v>
      </c>
    </row>
    <row r="193" spans="1:18" ht="22.5" x14ac:dyDescent="0.25">
      <c r="A193" s="40"/>
      <c r="B193" s="40"/>
      <c r="C193" s="4" t="s">
        <v>36</v>
      </c>
      <c r="D193" s="5" t="s">
        <v>422</v>
      </c>
      <c r="E193" s="5" t="s">
        <v>423</v>
      </c>
      <c r="F193" s="6">
        <v>0</v>
      </c>
      <c r="G193" s="6">
        <v>82.83</v>
      </c>
      <c r="H193" s="6">
        <v>110.22</v>
      </c>
      <c r="I193" s="6">
        <v>0</v>
      </c>
      <c r="J193" s="6">
        <v>61.96</v>
      </c>
      <c r="K193" s="6">
        <v>124.57</v>
      </c>
      <c r="L193" s="6">
        <v>0</v>
      </c>
      <c r="M193" s="6">
        <v>0</v>
      </c>
      <c r="N193" s="6">
        <v>0</v>
      </c>
      <c r="O193" s="6">
        <v>0</v>
      </c>
      <c r="P193" s="6">
        <v>-379.58</v>
      </c>
      <c r="Q193" s="6">
        <v>0</v>
      </c>
      <c r="R193" s="7">
        <v>2.8421709430404001E-14</v>
      </c>
    </row>
    <row r="194" spans="1:18" ht="22.5" x14ac:dyDescent="0.25">
      <c r="A194" s="40"/>
      <c r="B194" s="40"/>
      <c r="C194" s="41" t="s">
        <v>41</v>
      </c>
      <c r="D194" s="5" t="s">
        <v>424</v>
      </c>
      <c r="E194" s="5" t="s">
        <v>425</v>
      </c>
      <c r="F194" s="6">
        <v>0</v>
      </c>
      <c r="G194" s="6">
        <v>1609.09</v>
      </c>
      <c r="H194" s="6">
        <v>217.39</v>
      </c>
      <c r="I194" s="6">
        <v>625.63</v>
      </c>
      <c r="J194" s="6">
        <v>43.48</v>
      </c>
      <c r="K194" s="6">
        <v>426.09</v>
      </c>
      <c r="L194" s="6">
        <v>-2921.68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7">
        <v>4.5474735088646402E-13</v>
      </c>
    </row>
    <row r="195" spans="1:18" ht="22.5" x14ac:dyDescent="0.25">
      <c r="A195" s="40"/>
      <c r="B195" s="40"/>
      <c r="C195" s="42"/>
      <c r="D195" s="5" t="s">
        <v>426</v>
      </c>
      <c r="E195" s="5" t="s">
        <v>427</v>
      </c>
      <c r="F195" s="6">
        <v>0</v>
      </c>
      <c r="G195" s="6">
        <v>639.13</v>
      </c>
      <c r="H195" s="6">
        <v>295.64999999999998</v>
      </c>
      <c r="I195" s="6">
        <v>0</v>
      </c>
      <c r="J195" s="6">
        <v>286.95999999999998</v>
      </c>
      <c r="K195" s="6">
        <v>295.64999999999998</v>
      </c>
      <c r="L195" s="6">
        <v>-1517.39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7">
        <v>-1.13686837721616E-13</v>
      </c>
    </row>
    <row r="196" spans="1:18" ht="22.5" x14ac:dyDescent="0.25">
      <c r="A196" s="40"/>
      <c r="B196" s="40"/>
      <c r="C196" s="4" t="s">
        <v>98</v>
      </c>
      <c r="D196" s="5" t="s">
        <v>428</v>
      </c>
      <c r="E196" s="5" t="s">
        <v>429</v>
      </c>
      <c r="F196" s="6">
        <v>0</v>
      </c>
      <c r="G196" s="6">
        <v>0</v>
      </c>
      <c r="H196" s="6">
        <v>0</v>
      </c>
      <c r="I196" s="6">
        <v>0</v>
      </c>
      <c r="J196" s="6">
        <v>923.7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7">
        <v>923.7</v>
      </c>
    </row>
    <row r="197" spans="1:18" ht="22.5" x14ac:dyDescent="0.25">
      <c r="A197" s="40"/>
      <c r="B197" s="40"/>
      <c r="C197" s="4" t="s">
        <v>107</v>
      </c>
      <c r="D197" s="5" t="s">
        <v>430</v>
      </c>
      <c r="E197" s="5" t="s">
        <v>431</v>
      </c>
      <c r="F197" s="6">
        <v>0</v>
      </c>
      <c r="G197" s="6">
        <v>41.3</v>
      </c>
      <c r="H197" s="6">
        <v>80</v>
      </c>
      <c r="I197" s="6">
        <v>0</v>
      </c>
      <c r="J197" s="6">
        <v>20.87</v>
      </c>
      <c r="K197" s="6">
        <v>41.74</v>
      </c>
      <c r="L197" s="6">
        <v>0</v>
      </c>
      <c r="M197" s="6">
        <v>0</v>
      </c>
      <c r="N197" s="6">
        <v>0</v>
      </c>
      <c r="O197" s="6">
        <v>0</v>
      </c>
      <c r="P197" s="6">
        <v>-183.91</v>
      </c>
      <c r="Q197" s="6">
        <v>0</v>
      </c>
      <c r="R197" s="7">
        <v>2.48689957516035E-14</v>
      </c>
    </row>
    <row r="198" spans="1:18" ht="33.75" x14ac:dyDescent="0.25">
      <c r="A198" s="40"/>
      <c r="B198" s="40"/>
      <c r="C198" s="4" t="s">
        <v>119</v>
      </c>
      <c r="D198" s="5" t="s">
        <v>432</v>
      </c>
      <c r="E198" s="5" t="s">
        <v>433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7">
        <v>0</v>
      </c>
    </row>
    <row r="199" spans="1:18" ht="22.5" x14ac:dyDescent="0.25">
      <c r="A199" s="40"/>
      <c r="B199" s="40"/>
      <c r="C199" s="4" t="s">
        <v>434</v>
      </c>
      <c r="D199" s="5" t="s">
        <v>435</v>
      </c>
      <c r="E199" s="5" t="s">
        <v>436</v>
      </c>
      <c r="F199" s="12"/>
      <c r="G199" s="12"/>
      <c r="H199" s="12"/>
      <c r="I199" s="12"/>
      <c r="J199" s="12"/>
      <c r="K199" s="6">
        <v>928.62</v>
      </c>
      <c r="L199" s="6">
        <v>446.52</v>
      </c>
      <c r="M199" s="6">
        <v>0</v>
      </c>
      <c r="N199" s="6">
        <v>0</v>
      </c>
      <c r="O199" s="6">
        <v>463.48</v>
      </c>
      <c r="P199" s="6">
        <v>0</v>
      </c>
      <c r="Q199" s="6">
        <v>0</v>
      </c>
      <c r="R199" s="7">
        <v>1838.62</v>
      </c>
    </row>
    <row r="200" spans="1:18" ht="22.5" x14ac:dyDescent="0.25">
      <c r="A200" s="40"/>
      <c r="B200" s="40"/>
      <c r="C200" s="41" t="s">
        <v>128</v>
      </c>
      <c r="D200" s="5" t="s">
        <v>437</v>
      </c>
      <c r="E200" s="5" t="s">
        <v>438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7">
        <v>0</v>
      </c>
    </row>
    <row r="201" spans="1:18" ht="22.5" x14ac:dyDescent="0.25">
      <c r="A201" s="40"/>
      <c r="B201" s="40"/>
      <c r="C201" s="42"/>
      <c r="D201" s="5" t="s">
        <v>439</v>
      </c>
      <c r="E201" s="5" t="s">
        <v>440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7">
        <v>0</v>
      </c>
    </row>
    <row r="202" spans="1:18" x14ac:dyDescent="0.25">
      <c r="A202" s="40"/>
      <c r="B202" s="40"/>
      <c r="C202" s="8" t="s">
        <v>137</v>
      </c>
      <c r="D202" s="9"/>
      <c r="E202" s="9"/>
      <c r="F202" s="10">
        <v>0</v>
      </c>
      <c r="G202" s="10">
        <v>2372.35</v>
      </c>
      <c r="H202" s="10">
        <v>703.26</v>
      </c>
      <c r="I202" s="10">
        <v>625.63</v>
      </c>
      <c r="J202" s="10">
        <v>1336.97</v>
      </c>
      <c r="K202" s="10">
        <v>1816.67</v>
      </c>
      <c r="L202" s="10">
        <v>-3992.55</v>
      </c>
      <c r="M202" s="10">
        <v>0</v>
      </c>
      <c r="N202" s="10">
        <v>0</v>
      </c>
      <c r="O202" s="10">
        <v>463.48</v>
      </c>
      <c r="P202" s="10">
        <v>-563.49</v>
      </c>
      <c r="Q202" s="10">
        <v>0</v>
      </c>
      <c r="R202" s="7">
        <v>2762.32</v>
      </c>
    </row>
    <row r="203" spans="1:18" ht="33.75" x14ac:dyDescent="0.25">
      <c r="A203" s="40"/>
      <c r="B203" s="40"/>
      <c r="C203" s="41" t="s">
        <v>156</v>
      </c>
      <c r="D203" s="5" t="s">
        <v>441</v>
      </c>
      <c r="E203" s="5" t="s">
        <v>442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7">
        <v>0</v>
      </c>
    </row>
    <row r="204" spans="1:18" ht="33.75" x14ac:dyDescent="0.25">
      <c r="A204" s="40"/>
      <c r="B204" s="40"/>
      <c r="C204" s="42"/>
      <c r="D204" s="5" t="s">
        <v>443</v>
      </c>
      <c r="E204" s="5" t="s">
        <v>444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7">
        <v>0</v>
      </c>
    </row>
    <row r="205" spans="1:18" ht="33.75" x14ac:dyDescent="0.25">
      <c r="A205" s="40"/>
      <c r="B205" s="40"/>
      <c r="C205" s="42"/>
      <c r="D205" s="5" t="s">
        <v>445</v>
      </c>
      <c r="E205" s="5" t="s">
        <v>446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240</v>
      </c>
      <c r="N205" s="6">
        <v>0</v>
      </c>
      <c r="O205" s="6">
        <v>0</v>
      </c>
      <c r="P205" s="6">
        <v>-240</v>
      </c>
      <c r="Q205" s="6">
        <v>0</v>
      </c>
      <c r="R205" s="7">
        <v>0</v>
      </c>
    </row>
    <row r="206" spans="1:18" ht="22.5" x14ac:dyDescent="0.25">
      <c r="A206" s="40"/>
      <c r="B206" s="40"/>
      <c r="C206" s="42"/>
      <c r="D206" s="5" t="s">
        <v>447</v>
      </c>
      <c r="E206" s="5" t="s">
        <v>448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7">
        <v>0</v>
      </c>
    </row>
    <row r="207" spans="1:18" ht="22.5" x14ac:dyDescent="0.25">
      <c r="A207" s="40"/>
      <c r="B207" s="40"/>
      <c r="C207" s="42"/>
      <c r="D207" s="5" t="s">
        <v>449</v>
      </c>
      <c r="E207" s="5" t="s">
        <v>450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7">
        <v>0</v>
      </c>
    </row>
    <row r="208" spans="1:18" ht="22.5" x14ac:dyDescent="0.25">
      <c r="A208" s="40"/>
      <c r="B208" s="40"/>
      <c r="C208" s="42"/>
      <c r="D208" s="5" t="s">
        <v>451</v>
      </c>
      <c r="E208" s="5" t="s">
        <v>452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7">
        <v>0</v>
      </c>
    </row>
    <row r="209" spans="1:18" ht="22.5" x14ac:dyDescent="0.25">
      <c r="A209" s="40"/>
      <c r="B209" s="40"/>
      <c r="C209" s="41" t="s">
        <v>243</v>
      </c>
      <c r="D209" s="5" t="s">
        <v>453</v>
      </c>
      <c r="E209" s="5" t="s">
        <v>454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431.98</v>
      </c>
      <c r="P209" s="6">
        <v>628.77</v>
      </c>
      <c r="Q209" s="6">
        <v>566.54999999999995</v>
      </c>
      <c r="R209" s="7">
        <v>1627.3</v>
      </c>
    </row>
    <row r="210" spans="1:18" ht="22.5" x14ac:dyDescent="0.25">
      <c r="A210" s="40"/>
      <c r="B210" s="40"/>
      <c r="C210" s="42"/>
      <c r="D210" s="5" t="s">
        <v>455</v>
      </c>
      <c r="E210" s="5" t="s">
        <v>456</v>
      </c>
      <c r="F210" s="6">
        <v>14.95</v>
      </c>
      <c r="G210" s="6">
        <v>14.95</v>
      </c>
      <c r="H210" s="6">
        <v>14.95</v>
      </c>
      <c r="I210" s="6">
        <v>14.95</v>
      </c>
      <c r="J210" s="6">
        <v>14.95</v>
      </c>
      <c r="K210" s="6">
        <v>14.95</v>
      </c>
      <c r="L210" s="6">
        <v>14.95</v>
      </c>
      <c r="M210" s="6">
        <v>14.95</v>
      </c>
      <c r="N210" s="6">
        <v>14.95</v>
      </c>
      <c r="O210" s="6">
        <v>111.65</v>
      </c>
      <c r="P210" s="6">
        <v>111.65</v>
      </c>
      <c r="Q210" s="6">
        <v>111.65</v>
      </c>
      <c r="R210" s="7">
        <v>469.5</v>
      </c>
    </row>
    <row r="211" spans="1:18" ht="22.5" x14ac:dyDescent="0.25">
      <c r="A211" s="40"/>
      <c r="B211" s="40"/>
      <c r="C211" s="41" t="s">
        <v>259</v>
      </c>
      <c r="D211" s="5" t="s">
        <v>459</v>
      </c>
      <c r="E211" s="5" t="s">
        <v>460</v>
      </c>
      <c r="F211" s="6">
        <v>-618.97</v>
      </c>
      <c r="G211" s="6">
        <v>788.44</v>
      </c>
      <c r="H211" s="6">
        <v>-787.53</v>
      </c>
      <c r="I211" s="6">
        <v>1505.1</v>
      </c>
      <c r="J211" s="6">
        <v>-312.42</v>
      </c>
      <c r="K211" s="6">
        <v>431.29</v>
      </c>
      <c r="L211" s="6">
        <v>212.39</v>
      </c>
      <c r="M211" s="6">
        <v>-667.96</v>
      </c>
      <c r="N211" s="6">
        <v>287.45999999999998</v>
      </c>
      <c r="O211" s="6">
        <v>1029.95</v>
      </c>
      <c r="P211" s="6">
        <v>-754.91</v>
      </c>
      <c r="Q211" s="6">
        <v>511.92</v>
      </c>
      <c r="R211" s="7">
        <v>1624.76</v>
      </c>
    </row>
    <row r="212" spans="1:18" ht="22.5" x14ac:dyDescent="0.25">
      <c r="A212" s="40"/>
      <c r="B212" s="40"/>
      <c r="C212" s="42"/>
      <c r="D212" s="5" t="s">
        <v>461</v>
      </c>
      <c r="E212" s="5" t="s">
        <v>462</v>
      </c>
      <c r="F212" s="6">
        <v>2113.59</v>
      </c>
      <c r="G212" s="6">
        <v>2250.98</v>
      </c>
      <c r="H212" s="6">
        <v>-4364.57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7">
        <v>4.5474735088646402E-13</v>
      </c>
    </row>
    <row r="213" spans="1:18" ht="22.5" x14ac:dyDescent="0.25">
      <c r="A213" s="40"/>
      <c r="B213" s="40"/>
      <c r="C213" s="41" t="s">
        <v>277</v>
      </c>
      <c r="D213" s="5" t="s">
        <v>463</v>
      </c>
      <c r="E213" s="5" t="s">
        <v>464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7">
        <v>0</v>
      </c>
    </row>
    <row r="214" spans="1:18" ht="22.5" x14ac:dyDescent="0.25">
      <c r="A214" s="40"/>
      <c r="B214" s="40"/>
      <c r="C214" s="42"/>
      <c r="D214" s="5" t="s">
        <v>465</v>
      </c>
      <c r="E214" s="5" t="s">
        <v>466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7">
        <v>0</v>
      </c>
    </row>
    <row r="215" spans="1:18" ht="22.5" x14ac:dyDescent="0.25">
      <c r="A215" s="40"/>
      <c r="B215" s="40"/>
      <c r="C215" s="42"/>
      <c r="D215" s="5" t="s">
        <v>467</v>
      </c>
      <c r="E215" s="5" t="s">
        <v>468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7">
        <v>0</v>
      </c>
    </row>
    <row r="216" spans="1:18" ht="22.5" x14ac:dyDescent="0.25">
      <c r="A216" s="40"/>
      <c r="B216" s="40"/>
      <c r="C216" s="42"/>
      <c r="D216" s="5" t="s">
        <v>469</v>
      </c>
      <c r="E216" s="5" t="s">
        <v>470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7">
        <v>0</v>
      </c>
    </row>
    <row r="217" spans="1:18" ht="22.5" x14ac:dyDescent="0.25">
      <c r="A217" s="40"/>
      <c r="B217" s="40"/>
      <c r="C217" s="41" t="s">
        <v>296</v>
      </c>
      <c r="D217" s="5" t="s">
        <v>471</v>
      </c>
      <c r="E217" s="5" t="s">
        <v>472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7">
        <v>0</v>
      </c>
    </row>
    <row r="218" spans="1:18" ht="22.5" x14ac:dyDescent="0.25">
      <c r="A218" s="40"/>
      <c r="B218" s="40"/>
      <c r="C218" s="42"/>
      <c r="D218" s="5" t="s">
        <v>473</v>
      </c>
      <c r="E218" s="5" t="s">
        <v>474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7">
        <v>0</v>
      </c>
    </row>
    <row r="219" spans="1:18" ht="22.5" x14ac:dyDescent="0.25">
      <c r="A219" s="40"/>
      <c r="B219" s="40"/>
      <c r="C219" s="41" t="s">
        <v>301</v>
      </c>
      <c r="D219" s="5" t="s">
        <v>475</v>
      </c>
      <c r="E219" s="5" t="s">
        <v>476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7">
        <v>0</v>
      </c>
    </row>
    <row r="220" spans="1:18" ht="22.5" x14ac:dyDescent="0.25">
      <c r="A220" s="40"/>
      <c r="B220" s="40"/>
      <c r="C220" s="42"/>
      <c r="D220" s="5" t="s">
        <v>477</v>
      </c>
      <c r="E220" s="5" t="s">
        <v>478</v>
      </c>
      <c r="F220" s="6">
        <v>91.96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7">
        <v>91.96</v>
      </c>
    </row>
    <row r="221" spans="1:18" ht="22.5" x14ac:dyDescent="0.25">
      <c r="A221" s="40"/>
      <c r="B221" s="40"/>
      <c r="C221" s="42"/>
      <c r="D221" s="5" t="s">
        <v>479</v>
      </c>
      <c r="E221" s="5" t="s">
        <v>480</v>
      </c>
      <c r="F221" s="6">
        <v>0</v>
      </c>
      <c r="G221" s="6">
        <v>66</v>
      </c>
      <c r="H221" s="6">
        <v>0</v>
      </c>
      <c r="I221" s="6">
        <v>0</v>
      </c>
      <c r="J221" s="6">
        <v>303.42</v>
      </c>
      <c r="K221" s="6">
        <v>192</v>
      </c>
      <c r="L221" s="6">
        <v>135.59</v>
      </c>
      <c r="M221" s="6">
        <v>87.99</v>
      </c>
      <c r="N221" s="6">
        <v>0</v>
      </c>
      <c r="O221" s="6">
        <v>0</v>
      </c>
      <c r="P221" s="6">
        <v>0</v>
      </c>
      <c r="Q221" s="6">
        <v>213.96</v>
      </c>
      <c r="R221" s="7">
        <v>998.96</v>
      </c>
    </row>
    <row r="222" spans="1:18" ht="22.5" x14ac:dyDescent="0.25">
      <c r="A222" s="40"/>
      <c r="B222" s="40"/>
      <c r="C222" s="42"/>
      <c r="D222" s="5" t="s">
        <v>481</v>
      </c>
      <c r="E222" s="5" t="s">
        <v>482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7">
        <v>0</v>
      </c>
    </row>
    <row r="223" spans="1:18" ht="22.5" x14ac:dyDescent="0.25">
      <c r="A223" s="40"/>
      <c r="B223" s="40"/>
      <c r="C223" s="42"/>
      <c r="D223" s="5" t="s">
        <v>483</v>
      </c>
      <c r="E223" s="5" t="s">
        <v>484</v>
      </c>
      <c r="F223" s="6">
        <v>306.39</v>
      </c>
      <c r="G223" s="6">
        <v>419.19</v>
      </c>
      <c r="H223" s="6">
        <v>362.79</v>
      </c>
      <c r="I223" s="6">
        <v>0</v>
      </c>
      <c r="J223" s="6">
        <v>203.19</v>
      </c>
      <c r="K223" s="6">
        <v>297.99</v>
      </c>
      <c r="L223" s="6">
        <v>0</v>
      </c>
      <c r="M223" s="6">
        <v>120</v>
      </c>
      <c r="N223" s="6">
        <v>0</v>
      </c>
      <c r="O223" s="6">
        <v>174</v>
      </c>
      <c r="P223" s="6">
        <v>0</v>
      </c>
      <c r="Q223" s="6">
        <v>0</v>
      </c>
      <c r="R223" s="7">
        <v>1883.55</v>
      </c>
    </row>
    <row r="224" spans="1:18" ht="22.5" x14ac:dyDescent="0.25">
      <c r="A224" s="40"/>
      <c r="B224" s="40"/>
      <c r="C224" s="42"/>
      <c r="D224" s="5" t="s">
        <v>485</v>
      </c>
      <c r="E224" s="5" t="s">
        <v>486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7">
        <v>0</v>
      </c>
    </row>
    <row r="225" spans="1:18" ht="22.5" x14ac:dyDescent="0.25">
      <c r="A225" s="40"/>
      <c r="B225" s="40"/>
      <c r="C225" s="42"/>
      <c r="D225" s="5" t="s">
        <v>487</v>
      </c>
      <c r="E225" s="5" t="s">
        <v>488</v>
      </c>
      <c r="F225" s="6">
        <v>647.23</v>
      </c>
      <c r="G225" s="6">
        <v>1822.67</v>
      </c>
      <c r="H225" s="6">
        <v>1127.78</v>
      </c>
      <c r="I225" s="6">
        <v>1547.09</v>
      </c>
      <c r="J225" s="6">
        <v>726.78</v>
      </c>
      <c r="K225" s="6">
        <v>1005</v>
      </c>
      <c r="L225" s="6">
        <v>1304.75</v>
      </c>
      <c r="M225" s="6">
        <v>735.28</v>
      </c>
      <c r="N225" s="6">
        <v>879.08</v>
      </c>
      <c r="O225" s="6">
        <v>537.41</v>
      </c>
      <c r="P225" s="6">
        <v>1200.96</v>
      </c>
      <c r="Q225" s="6">
        <v>1075.1099999999999</v>
      </c>
      <c r="R225" s="7">
        <v>12609.14</v>
      </c>
    </row>
    <row r="226" spans="1:18" ht="22.5" x14ac:dyDescent="0.25">
      <c r="A226" s="40"/>
      <c r="B226" s="40"/>
      <c r="C226" s="42"/>
      <c r="D226" s="5" t="s">
        <v>489</v>
      </c>
      <c r="E226" s="5" t="s">
        <v>490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7">
        <v>0</v>
      </c>
    </row>
    <row r="227" spans="1:18" ht="22.5" x14ac:dyDescent="0.25">
      <c r="A227" s="40"/>
      <c r="B227" s="40"/>
      <c r="C227" s="42"/>
      <c r="D227" s="5" t="s">
        <v>491</v>
      </c>
      <c r="E227" s="5" t="s">
        <v>492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7">
        <v>0</v>
      </c>
    </row>
    <row r="228" spans="1:18" ht="22.5" x14ac:dyDescent="0.25">
      <c r="A228" s="40"/>
      <c r="B228" s="40"/>
      <c r="C228" s="42"/>
      <c r="D228" s="5" t="s">
        <v>493</v>
      </c>
      <c r="E228" s="5" t="s">
        <v>494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7">
        <v>0</v>
      </c>
    </row>
    <row r="229" spans="1:18" ht="22.5" x14ac:dyDescent="0.25">
      <c r="A229" s="40"/>
      <c r="B229" s="40"/>
      <c r="C229" s="4" t="s">
        <v>345</v>
      </c>
      <c r="D229" s="5" t="s">
        <v>495</v>
      </c>
      <c r="E229" s="5" t="s">
        <v>496</v>
      </c>
      <c r="F229" s="6">
        <v>11069.5</v>
      </c>
      <c r="G229" s="6">
        <v>14346.14</v>
      </c>
      <c r="H229" s="6">
        <v>11333.02</v>
      </c>
      <c r="I229" s="6">
        <v>13485.24</v>
      </c>
      <c r="J229" s="6">
        <v>11131.41</v>
      </c>
      <c r="K229" s="6">
        <v>11105.42</v>
      </c>
      <c r="L229" s="6">
        <v>13214.41</v>
      </c>
      <c r="M229" s="6">
        <v>12321</v>
      </c>
      <c r="N229" s="6">
        <v>10460.629999999999</v>
      </c>
      <c r="O229" s="6">
        <v>11195.36</v>
      </c>
      <c r="P229" s="6">
        <v>15996.59</v>
      </c>
      <c r="Q229" s="6">
        <v>16821.75</v>
      </c>
      <c r="R229" s="7">
        <v>152480.47</v>
      </c>
    </row>
    <row r="230" spans="1:18" ht="22.5" x14ac:dyDescent="0.25">
      <c r="A230" s="40"/>
      <c r="B230" s="40"/>
      <c r="C230" s="41" t="s">
        <v>348</v>
      </c>
      <c r="D230" s="5" t="s">
        <v>499</v>
      </c>
      <c r="E230" s="5" t="s">
        <v>500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7">
        <v>0</v>
      </c>
    </row>
    <row r="231" spans="1:18" ht="22.5" x14ac:dyDescent="0.25">
      <c r="A231" s="40"/>
      <c r="B231" s="40"/>
      <c r="C231" s="42"/>
      <c r="D231" s="5" t="s">
        <v>501</v>
      </c>
      <c r="E231" s="5" t="s">
        <v>502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7">
        <v>0</v>
      </c>
    </row>
    <row r="232" spans="1:18" x14ac:dyDescent="0.25">
      <c r="A232" s="40"/>
      <c r="B232" s="40"/>
      <c r="C232" s="8" t="s">
        <v>356</v>
      </c>
      <c r="D232" s="9"/>
      <c r="E232" s="9"/>
      <c r="F232" s="10">
        <v>13624.65</v>
      </c>
      <c r="G232" s="10">
        <v>19708.37</v>
      </c>
      <c r="H232" s="10">
        <v>7686.44</v>
      </c>
      <c r="I232" s="10">
        <v>16552.38</v>
      </c>
      <c r="J232" s="10">
        <v>12067.33</v>
      </c>
      <c r="K232" s="10">
        <v>13046.65</v>
      </c>
      <c r="L232" s="10">
        <v>14882.09</v>
      </c>
      <c r="M232" s="10">
        <v>12851.26</v>
      </c>
      <c r="N232" s="10">
        <v>11642.12</v>
      </c>
      <c r="O232" s="10">
        <v>13480.35</v>
      </c>
      <c r="P232" s="10">
        <v>16943.060000000001</v>
      </c>
      <c r="Q232" s="10">
        <v>19300.939999999999</v>
      </c>
      <c r="R232" s="7">
        <v>171785.64</v>
      </c>
    </row>
    <row r="233" spans="1:18" x14ac:dyDescent="0.25">
      <c r="A233" s="40"/>
      <c r="B233" s="40"/>
      <c r="C233" s="13" t="s">
        <v>357</v>
      </c>
      <c r="D233" s="9"/>
      <c r="E233" s="9"/>
      <c r="F233" s="14">
        <v>5121.84</v>
      </c>
      <c r="G233" s="14">
        <v>7235.69</v>
      </c>
      <c r="H233" s="14">
        <v>13153.34</v>
      </c>
      <c r="I233" s="14">
        <v>11381.34</v>
      </c>
      <c r="J233" s="14">
        <v>-7352.64</v>
      </c>
      <c r="K233" s="14">
        <v>3629.4</v>
      </c>
      <c r="L233" s="14">
        <v>-3942.98</v>
      </c>
      <c r="M233" s="14">
        <v>3841.4</v>
      </c>
      <c r="N233" s="14">
        <v>-2534.52</v>
      </c>
      <c r="O233" s="14">
        <v>4284.1099999999997</v>
      </c>
      <c r="P233" s="14">
        <v>3093.22</v>
      </c>
      <c r="Q233" s="14">
        <v>14093.04</v>
      </c>
      <c r="R233" s="7">
        <v>52003.24</v>
      </c>
    </row>
    <row r="234" spans="1:18" ht="22.5" x14ac:dyDescent="0.25">
      <c r="A234" s="40"/>
      <c r="B234" s="39" t="s">
        <v>503</v>
      </c>
      <c r="C234" s="41" t="s">
        <v>18</v>
      </c>
      <c r="D234" s="5" t="s">
        <v>504</v>
      </c>
      <c r="E234" s="5" t="s">
        <v>505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7">
        <v>0</v>
      </c>
    </row>
    <row r="235" spans="1:18" ht="22.5" x14ac:dyDescent="0.25">
      <c r="A235" s="40"/>
      <c r="B235" s="40"/>
      <c r="C235" s="42"/>
      <c r="D235" s="5" t="s">
        <v>506</v>
      </c>
      <c r="E235" s="5" t="s">
        <v>507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7">
        <v>0</v>
      </c>
    </row>
    <row r="236" spans="1:18" ht="22.5" x14ac:dyDescent="0.25">
      <c r="A236" s="40"/>
      <c r="B236" s="40"/>
      <c r="C236" s="42"/>
      <c r="D236" s="5" t="s">
        <v>508</v>
      </c>
      <c r="E236" s="5" t="s">
        <v>509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7">
        <v>0</v>
      </c>
    </row>
    <row r="237" spans="1:18" ht="22.5" x14ac:dyDescent="0.25">
      <c r="A237" s="40"/>
      <c r="B237" s="40"/>
      <c r="C237" s="42"/>
      <c r="D237" s="5" t="s">
        <v>510</v>
      </c>
      <c r="E237" s="5" t="s">
        <v>511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7">
        <v>0</v>
      </c>
    </row>
    <row r="238" spans="1:18" x14ac:dyDescent="0.25">
      <c r="A238" s="40"/>
      <c r="B238" s="40"/>
      <c r="C238" s="8" t="s">
        <v>23</v>
      </c>
      <c r="D238" s="9"/>
      <c r="E238" s="9"/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7">
        <v>0</v>
      </c>
    </row>
    <row r="239" spans="1:18" ht="22.5" x14ac:dyDescent="0.25">
      <c r="A239" s="40"/>
      <c r="B239" s="40"/>
      <c r="C239" s="4" t="s">
        <v>24</v>
      </c>
      <c r="D239" s="5" t="s">
        <v>512</v>
      </c>
      <c r="E239" s="5" t="s">
        <v>513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7">
        <v>0</v>
      </c>
    </row>
    <row r="240" spans="1:18" ht="22.5" x14ac:dyDescent="0.25">
      <c r="A240" s="40"/>
      <c r="B240" s="40"/>
      <c r="C240" s="41" t="s">
        <v>29</v>
      </c>
      <c r="D240" s="5" t="s">
        <v>514</v>
      </c>
      <c r="E240" s="5" t="s">
        <v>515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7">
        <v>0</v>
      </c>
    </row>
    <row r="241" spans="1:18" ht="22.5" x14ac:dyDescent="0.25">
      <c r="A241" s="40"/>
      <c r="B241" s="40"/>
      <c r="C241" s="42"/>
      <c r="D241" s="5" t="s">
        <v>516</v>
      </c>
      <c r="E241" s="5" t="s">
        <v>517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7">
        <v>0</v>
      </c>
    </row>
    <row r="242" spans="1:18" ht="22.5" x14ac:dyDescent="0.25">
      <c r="A242" s="40"/>
      <c r="B242" s="40"/>
      <c r="C242" s="42"/>
      <c r="D242" s="5" t="s">
        <v>518</v>
      </c>
      <c r="E242" s="5" t="s">
        <v>519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7">
        <v>0</v>
      </c>
    </row>
    <row r="243" spans="1:18" ht="22.5" x14ac:dyDescent="0.25">
      <c r="A243" s="40"/>
      <c r="B243" s="40"/>
      <c r="C243" s="42"/>
      <c r="D243" s="5" t="s">
        <v>520</v>
      </c>
      <c r="E243" s="5" t="s">
        <v>521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7">
        <v>0</v>
      </c>
    </row>
    <row r="244" spans="1:18" ht="22.5" x14ac:dyDescent="0.25">
      <c r="A244" s="40"/>
      <c r="B244" s="40"/>
      <c r="C244" s="42"/>
      <c r="D244" s="5" t="s">
        <v>522</v>
      </c>
      <c r="E244" s="5" t="s">
        <v>523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7">
        <v>0</v>
      </c>
    </row>
    <row r="245" spans="1:18" ht="22.5" x14ac:dyDescent="0.25">
      <c r="A245" s="40"/>
      <c r="B245" s="40"/>
      <c r="C245" s="41" t="s">
        <v>407</v>
      </c>
      <c r="D245" s="5" t="s">
        <v>524</v>
      </c>
      <c r="E245" s="5" t="s">
        <v>525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7">
        <v>0</v>
      </c>
    </row>
    <row r="246" spans="1:18" ht="22.5" x14ac:dyDescent="0.25">
      <c r="A246" s="40"/>
      <c r="B246" s="40"/>
      <c r="C246" s="42"/>
      <c r="D246" s="5" t="s">
        <v>526</v>
      </c>
      <c r="E246" s="5" t="s">
        <v>527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7">
        <v>0</v>
      </c>
    </row>
    <row r="247" spans="1:18" ht="22.5" x14ac:dyDescent="0.25">
      <c r="A247" s="40"/>
      <c r="B247" s="40"/>
      <c r="C247" s="42"/>
      <c r="D247" s="5" t="s">
        <v>528</v>
      </c>
      <c r="E247" s="5" t="s">
        <v>529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7">
        <v>0</v>
      </c>
    </row>
    <row r="248" spans="1:18" ht="22.5" x14ac:dyDescent="0.25">
      <c r="A248" s="40"/>
      <c r="B248" s="40"/>
      <c r="C248" s="42"/>
      <c r="D248" s="5" t="s">
        <v>530</v>
      </c>
      <c r="E248" s="5" t="s">
        <v>531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7">
        <v>0</v>
      </c>
    </row>
    <row r="249" spans="1:18" x14ac:dyDescent="0.25">
      <c r="A249" s="40"/>
      <c r="B249" s="40"/>
      <c r="C249" s="8" t="s">
        <v>34</v>
      </c>
      <c r="D249" s="9"/>
      <c r="E249" s="9"/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7">
        <v>0</v>
      </c>
    </row>
    <row r="250" spans="1:18" x14ac:dyDescent="0.25">
      <c r="A250" s="40"/>
      <c r="B250" s="40"/>
      <c r="C250" s="11" t="s">
        <v>35</v>
      </c>
      <c r="D250" s="9"/>
      <c r="E250" s="9"/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</row>
    <row r="251" spans="1:18" ht="22.5" x14ac:dyDescent="0.25">
      <c r="A251" s="40"/>
      <c r="B251" s="40"/>
      <c r="C251" s="4" t="s">
        <v>259</v>
      </c>
      <c r="D251" s="5" t="s">
        <v>532</v>
      </c>
      <c r="E251" s="5" t="s">
        <v>533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7">
        <v>0</v>
      </c>
    </row>
    <row r="252" spans="1:18" x14ac:dyDescent="0.25">
      <c r="A252" s="40"/>
      <c r="B252" s="40"/>
      <c r="C252" s="8" t="s">
        <v>356</v>
      </c>
      <c r="D252" s="9"/>
      <c r="E252" s="9"/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7">
        <v>0</v>
      </c>
    </row>
    <row r="253" spans="1:18" x14ac:dyDescent="0.25">
      <c r="A253" s="40"/>
      <c r="B253" s="40"/>
      <c r="C253" s="13" t="s">
        <v>357</v>
      </c>
      <c r="D253" s="9"/>
      <c r="E253" s="9"/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7">
        <v>0</v>
      </c>
    </row>
    <row r="254" spans="1:18" x14ac:dyDescent="0.25">
      <c r="A254" s="15"/>
      <c r="B254" s="15"/>
      <c r="C254" s="16" t="s">
        <v>534</v>
      </c>
      <c r="D254" s="9"/>
      <c r="E254" s="9"/>
      <c r="F254" s="17">
        <v>-465.16</v>
      </c>
      <c r="G254" s="17">
        <v>-9617.49</v>
      </c>
      <c r="H254" s="17">
        <v>6868.82</v>
      </c>
      <c r="I254" s="17">
        <v>7704.19</v>
      </c>
      <c r="J254" s="17">
        <v>-13314.41</v>
      </c>
      <c r="K254" s="17">
        <v>-3818.83</v>
      </c>
      <c r="L254" s="17">
        <v>-4462.4399999999996</v>
      </c>
      <c r="M254" s="17">
        <v>-1410.55</v>
      </c>
      <c r="N254" s="17">
        <v>-9721.09</v>
      </c>
      <c r="O254" s="17">
        <v>1949.55</v>
      </c>
      <c r="P254" s="17">
        <v>3543.55</v>
      </c>
      <c r="Q254" s="17">
        <v>24081.17</v>
      </c>
      <c r="R254" s="7">
        <v>1337.31</v>
      </c>
    </row>
  </sheetData>
  <mergeCells count="39">
    <mergeCell ref="C211:C212"/>
    <mergeCell ref="C213:C216"/>
    <mergeCell ref="C217:C218"/>
    <mergeCell ref="B234:B253"/>
    <mergeCell ref="C234:C237"/>
    <mergeCell ref="C240:C244"/>
    <mergeCell ref="C245:C248"/>
    <mergeCell ref="B159:B233"/>
    <mergeCell ref="C159:C167"/>
    <mergeCell ref="C169:C175"/>
    <mergeCell ref="C176:C183"/>
    <mergeCell ref="C184:C190"/>
    <mergeCell ref="C194:C195"/>
    <mergeCell ref="C147:C152"/>
    <mergeCell ref="C154:C155"/>
    <mergeCell ref="C200:C201"/>
    <mergeCell ref="C203:C208"/>
    <mergeCell ref="C209:C210"/>
    <mergeCell ref="C121:C122"/>
    <mergeCell ref="A2:A253"/>
    <mergeCell ref="B2:B158"/>
    <mergeCell ref="C2:C3"/>
    <mergeCell ref="C5:C6"/>
    <mergeCell ref="C7:C8"/>
    <mergeCell ref="C11:C12"/>
    <mergeCell ref="C13:C40"/>
    <mergeCell ref="C41:C44"/>
    <mergeCell ref="C46:C49"/>
    <mergeCell ref="C53:C56"/>
    <mergeCell ref="C219:C228"/>
    <mergeCell ref="C230:C231"/>
    <mergeCell ref="C123:C131"/>
    <mergeCell ref="C132:C133"/>
    <mergeCell ref="C134:C146"/>
    <mergeCell ref="C58:C59"/>
    <mergeCell ref="C60:C65"/>
    <mergeCell ref="C66:C108"/>
    <mergeCell ref="C109:C113"/>
    <mergeCell ref="C115:C1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1F23-B7DA-42B2-9C94-EEFF7632B863}">
  <dimension ref="A1:R67"/>
  <sheetViews>
    <sheetView showGridLines="0" topLeftCell="A16" workbookViewId="0">
      <selection activeCell="U29" sqref="U29"/>
    </sheetView>
  </sheetViews>
  <sheetFormatPr defaultRowHeight="15" x14ac:dyDescent="0.25"/>
  <cols>
    <col min="1" max="1" width="18.7109375" customWidth="1"/>
    <col min="2" max="2" width="5.28515625" customWidth="1"/>
    <col min="3" max="3" width="28.5703125" customWidth="1"/>
    <col min="4" max="4" width="20.140625" customWidth="1"/>
    <col min="5" max="5" width="31" customWidth="1"/>
    <col min="6" max="6" width="8.7109375" customWidth="1"/>
    <col min="7" max="7" width="8.5703125" customWidth="1"/>
    <col min="8" max="8" width="8.7109375" customWidth="1"/>
    <col min="9" max="9" width="8.140625" customWidth="1"/>
    <col min="10" max="10" width="8.5703125" customWidth="1"/>
    <col min="11" max="11" width="8.140625" customWidth="1"/>
    <col min="12" max="12" width="8.28515625" customWidth="1"/>
    <col min="13" max="13" width="8.42578125" customWidth="1"/>
    <col min="14" max="14" width="8.7109375" customWidth="1"/>
    <col min="15" max="16" width="8.140625" customWidth="1"/>
    <col min="17" max="17" width="8.7109375" customWidth="1"/>
    <col min="18" max="18" width="9" customWidth="1"/>
    <col min="19" max="19" width="1" customWidth="1"/>
  </cols>
  <sheetData>
    <row r="1" spans="1:18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552</v>
      </c>
      <c r="Q1" s="2" t="s">
        <v>551</v>
      </c>
      <c r="R1" s="3" t="s">
        <v>553</v>
      </c>
    </row>
    <row r="2" spans="1:18" ht="22.5" x14ac:dyDescent="0.25">
      <c r="A2" s="39" t="s">
        <v>16</v>
      </c>
      <c r="B2" s="39" t="s">
        <v>17</v>
      </c>
      <c r="C2" s="4" t="s">
        <v>36</v>
      </c>
      <c r="D2" s="5" t="s">
        <v>37</v>
      </c>
      <c r="E2" s="5" t="s">
        <v>38</v>
      </c>
      <c r="F2" s="6">
        <v>60</v>
      </c>
      <c r="G2" s="6">
        <v>60</v>
      </c>
      <c r="H2" s="6">
        <v>60</v>
      </c>
      <c r="I2" s="6">
        <v>60</v>
      </c>
      <c r="J2" s="6">
        <v>60</v>
      </c>
      <c r="K2" s="6">
        <v>60</v>
      </c>
      <c r="L2" s="6">
        <v>60</v>
      </c>
      <c r="M2" s="6">
        <v>60</v>
      </c>
      <c r="N2" s="6">
        <v>60</v>
      </c>
      <c r="O2" s="6">
        <v>60</v>
      </c>
      <c r="P2" s="6">
        <v>60</v>
      </c>
      <c r="Q2" s="6">
        <v>60</v>
      </c>
      <c r="R2" s="7">
        <v>720</v>
      </c>
    </row>
    <row r="3" spans="1:18" ht="33.75" x14ac:dyDescent="0.25">
      <c r="A3" s="40"/>
      <c r="B3" s="40"/>
      <c r="C3" s="41" t="s">
        <v>41</v>
      </c>
      <c r="D3" s="5" t="s">
        <v>44</v>
      </c>
      <c r="E3" s="5" t="s">
        <v>45</v>
      </c>
      <c r="F3" s="6">
        <v>6500</v>
      </c>
      <c r="G3" s="6">
        <v>6500</v>
      </c>
      <c r="H3" s="6">
        <v>6500</v>
      </c>
      <c r="I3" s="6">
        <v>6500</v>
      </c>
      <c r="J3" s="6">
        <v>6500</v>
      </c>
      <c r="K3" s="6">
        <v>6500</v>
      </c>
      <c r="L3" s="6">
        <v>6500</v>
      </c>
      <c r="M3" s="6">
        <v>6500</v>
      </c>
      <c r="N3" s="6">
        <v>6500</v>
      </c>
      <c r="O3" s="6">
        <v>6500</v>
      </c>
      <c r="P3" s="6">
        <v>6500</v>
      </c>
      <c r="Q3" s="6">
        <v>6500</v>
      </c>
      <c r="R3" s="7">
        <v>78000</v>
      </c>
    </row>
    <row r="4" spans="1:18" ht="33.75" x14ac:dyDescent="0.25">
      <c r="A4" s="40"/>
      <c r="B4" s="40"/>
      <c r="C4" s="42"/>
      <c r="D4" s="5" t="s">
        <v>50</v>
      </c>
      <c r="E4" s="5" t="s">
        <v>51</v>
      </c>
      <c r="F4" s="6">
        <v>700</v>
      </c>
      <c r="G4" s="6">
        <v>700</v>
      </c>
      <c r="H4" s="6">
        <v>700</v>
      </c>
      <c r="I4" s="6">
        <v>700</v>
      </c>
      <c r="J4" s="6">
        <v>700</v>
      </c>
      <c r="K4" s="6">
        <v>700</v>
      </c>
      <c r="L4" s="6">
        <v>700</v>
      </c>
      <c r="M4" s="6">
        <v>700</v>
      </c>
      <c r="N4" s="6">
        <v>700</v>
      </c>
      <c r="O4" s="6">
        <v>700</v>
      </c>
      <c r="P4" s="6">
        <v>700</v>
      </c>
      <c r="Q4" s="6">
        <v>700</v>
      </c>
      <c r="R4" s="7">
        <v>8400</v>
      </c>
    </row>
    <row r="5" spans="1:18" ht="33.75" x14ac:dyDescent="0.25">
      <c r="A5" s="40"/>
      <c r="B5" s="40"/>
      <c r="C5" s="42"/>
      <c r="D5" s="5" t="s">
        <v>62</v>
      </c>
      <c r="E5" s="5" t="s">
        <v>63</v>
      </c>
      <c r="F5" s="6">
        <v>0</v>
      </c>
      <c r="G5" s="6">
        <v>0</v>
      </c>
      <c r="H5" s="6">
        <v>0</v>
      </c>
      <c r="I5" s="6">
        <v>0</v>
      </c>
      <c r="J5" s="6">
        <v>500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7">
        <v>500</v>
      </c>
    </row>
    <row r="6" spans="1:18" ht="33.75" x14ac:dyDescent="0.25">
      <c r="A6" s="40"/>
      <c r="B6" s="40"/>
      <c r="C6" s="42"/>
      <c r="D6" s="5" t="s">
        <v>64</v>
      </c>
      <c r="E6" s="5" t="s">
        <v>65</v>
      </c>
      <c r="F6" s="6">
        <v>1100</v>
      </c>
      <c r="G6" s="6">
        <v>1100</v>
      </c>
      <c r="H6" s="6">
        <v>1100</v>
      </c>
      <c r="I6" s="6">
        <v>1100</v>
      </c>
      <c r="J6" s="6">
        <v>1100</v>
      </c>
      <c r="K6" s="6">
        <v>1100</v>
      </c>
      <c r="L6" s="6">
        <v>1100</v>
      </c>
      <c r="M6" s="6">
        <v>1100</v>
      </c>
      <c r="N6" s="6">
        <v>1100</v>
      </c>
      <c r="O6" s="6">
        <v>1100</v>
      </c>
      <c r="P6" s="6">
        <v>1100</v>
      </c>
      <c r="Q6" s="6">
        <v>1100</v>
      </c>
      <c r="R6" s="7">
        <v>13200</v>
      </c>
    </row>
    <row r="7" spans="1:18" ht="33.75" x14ac:dyDescent="0.25">
      <c r="A7" s="40"/>
      <c r="B7" s="40"/>
      <c r="C7" s="42"/>
      <c r="D7" s="5" t="s">
        <v>70</v>
      </c>
      <c r="E7" s="5" t="s">
        <v>71</v>
      </c>
      <c r="F7" s="6">
        <v>100</v>
      </c>
      <c r="G7" s="6">
        <v>100</v>
      </c>
      <c r="H7" s="6">
        <v>100</v>
      </c>
      <c r="I7" s="6">
        <v>100</v>
      </c>
      <c r="J7" s="6">
        <v>100</v>
      </c>
      <c r="K7" s="6">
        <v>100</v>
      </c>
      <c r="L7" s="6">
        <v>100</v>
      </c>
      <c r="M7" s="6">
        <v>100</v>
      </c>
      <c r="N7" s="6">
        <v>100</v>
      </c>
      <c r="O7" s="6">
        <v>100</v>
      </c>
      <c r="P7" s="6">
        <v>100</v>
      </c>
      <c r="Q7" s="6">
        <v>100</v>
      </c>
      <c r="R7" s="7">
        <v>1200</v>
      </c>
    </row>
    <row r="8" spans="1:18" ht="33.75" x14ac:dyDescent="0.25">
      <c r="A8" s="40"/>
      <c r="B8" s="40"/>
      <c r="C8" s="42"/>
      <c r="D8" s="5" t="s">
        <v>96</v>
      </c>
      <c r="E8" s="5" t="s">
        <v>97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200</v>
      </c>
      <c r="M8" s="6">
        <v>200</v>
      </c>
      <c r="N8" s="6">
        <v>200</v>
      </c>
      <c r="O8" s="6">
        <v>200</v>
      </c>
      <c r="P8" s="6">
        <v>200</v>
      </c>
      <c r="Q8" s="6">
        <v>200</v>
      </c>
      <c r="R8" s="7">
        <v>1200</v>
      </c>
    </row>
    <row r="9" spans="1:18" ht="33.75" x14ac:dyDescent="0.25">
      <c r="A9" s="40"/>
      <c r="B9" s="40"/>
      <c r="C9" s="41" t="s">
        <v>98</v>
      </c>
      <c r="D9" s="5" t="s">
        <v>103</v>
      </c>
      <c r="E9" s="5" t="s">
        <v>104</v>
      </c>
      <c r="F9" s="6">
        <v>80</v>
      </c>
      <c r="G9" s="6">
        <v>80</v>
      </c>
      <c r="H9" s="6">
        <v>80</v>
      </c>
      <c r="I9" s="6">
        <v>80</v>
      </c>
      <c r="J9" s="6">
        <v>80</v>
      </c>
      <c r="K9" s="6">
        <v>80</v>
      </c>
      <c r="L9" s="6">
        <v>80</v>
      </c>
      <c r="M9" s="6">
        <v>80</v>
      </c>
      <c r="N9" s="6">
        <v>80</v>
      </c>
      <c r="O9" s="6">
        <v>80</v>
      </c>
      <c r="P9" s="6">
        <v>80</v>
      </c>
      <c r="Q9" s="6">
        <v>80</v>
      </c>
      <c r="R9" s="7">
        <v>960</v>
      </c>
    </row>
    <row r="10" spans="1:18" ht="33.75" x14ac:dyDescent="0.25">
      <c r="A10" s="40"/>
      <c r="B10" s="40"/>
      <c r="C10" s="42"/>
      <c r="D10" s="5" t="s">
        <v>105</v>
      </c>
      <c r="E10" s="5" t="s">
        <v>106</v>
      </c>
      <c r="F10" s="6">
        <v>0</v>
      </c>
      <c r="G10" s="6">
        <v>0</v>
      </c>
      <c r="H10" s="6">
        <v>1100</v>
      </c>
      <c r="I10" s="6">
        <v>0</v>
      </c>
      <c r="J10" s="6">
        <v>0</v>
      </c>
      <c r="K10" s="6">
        <v>0</v>
      </c>
      <c r="L10" s="6">
        <v>1100</v>
      </c>
      <c r="M10" s="6">
        <v>0</v>
      </c>
      <c r="N10" s="6">
        <v>0</v>
      </c>
      <c r="O10" s="6">
        <v>1100</v>
      </c>
      <c r="P10" s="6">
        <v>0</v>
      </c>
      <c r="Q10" s="6">
        <v>0</v>
      </c>
      <c r="R10" s="7">
        <v>3300</v>
      </c>
    </row>
    <row r="11" spans="1:18" ht="22.5" x14ac:dyDescent="0.25">
      <c r="A11" s="40"/>
      <c r="B11" s="40"/>
      <c r="C11" s="4" t="s">
        <v>107</v>
      </c>
      <c r="D11" s="5" t="s">
        <v>108</v>
      </c>
      <c r="E11" s="5" t="s">
        <v>109</v>
      </c>
      <c r="F11" s="6">
        <v>9300</v>
      </c>
      <c r="G11" s="6">
        <v>9300</v>
      </c>
      <c r="H11" s="6">
        <v>9300</v>
      </c>
      <c r="I11" s="6">
        <v>9300</v>
      </c>
      <c r="J11" s="6">
        <v>9300</v>
      </c>
      <c r="K11" s="6">
        <v>9300</v>
      </c>
      <c r="L11" s="6">
        <v>9300</v>
      </c>
      <c r="M11" s="6">
        <v>9300</v>
      </c>
      <c r="N11" s="6">
        <v>9300</v>
      </c>
      <c r="O11" s="6">
        <v>9300</v>
      </c>
      <c r="P11" s="6">
        <v>9300</v>
      </c>
      <c r="Q11" s="6">
        <v>9300</v>
      </c>
      <c r="R11" s="7">
        <v>111600</v>
      </c>
    </row>
    <row r="12" spans="1:18" x14ac:dyDescent="0.25">
      <c r="A12" s="40"/>
      <c r="B12" s="40"/>
      <c r="C12" s="8" t="s">
        <v>137</v>
      </c>
      <c r="D12" s="9"/>
      <c r="E12" s="9"/>
      <c r="F12" s="10">
        <v>17840</v>
      </c>
      <c r="G12" s="10">
        <v>17840</v>
      </c>
      <c r="H12" s="10">
        <v>18940</v>
      </c>
      <c r="I12" s="10">
        <v>17840</v>
      </c>
      <c r="J12" s="10">
        <v>18340</v>
      </c>
      <c r="K12" s="10">
        <v>17840</v>
      </c>
      <c r="L12" s="10">
        <v>19140</v>
      </c>
      <c r="M12" s="10">
        <v>18040</v>
      </c>
      <c r="N12" s="10">
        <v>18040</v>
      </c>
      <c r="O12" s="10">
        <v>19140</v>
      </c>
      <c r="P12" s="10">
        <v>18040</v>
      </c>
      <c r="Q12" s="10">
        <v>18040</v>
      </c>
      <c r="R12" s="7">
        <v>219080</v>
      </c>
    </row>
    <row r="13" spans="1:18" ht="33.75" x14ac:dyDescent="0.25">
      <c r="A13" s="40"/>
      <c r="B13" s="40"/>
      <c r="C13" s="41" t="s">
        <v>143</v>
      </c>
      <c r="D13" s="5" t="s">
        <v>146</v>
      </c>
      <c r="E13" s="5" t="s">
        <v>147</v>
      </c>
      <c r="F13" s="6">
        <v>150</v>
      </c>
      <c r="G13" s="6">
        <v>150</v>
      </c>
      <c r="H13" s="6">
        <v>150</v>
      </c>
      <c r="I13" s="6">
        <v>150</v>
      </c>
      <c r="J13" s="6">
        <v>150</v>
      </c>
      <c r="K13" s="6">
        <v>150</v>
      </c>
      <c r="L13" s="6">
        <v>150</v>
      </c>
      <c r="M13" s="6">
        <v>150</v>
      </c>
      <c r="N13" s="6">
        <v>150</v>
      </c>
      <c r="O13" s="6">
        <v>150</v>
      </c>
      <c r="P13" s="6">
        <v>150</v>
      </c>
      <c r="Q13" s="6">
        <v>150</v>
      </c>
      <c r="R13" s="7">
        <v>1800</v>
      </c>
    </row>
    <row r="14" spans="1:18" ht="33.75" x14ac:dyDescent="0.25">
      <c r="A14" s="40"/>
      <c r="B14" s="40"/>
      <c r="C14" s="42"/>
      <c r="D14" s="5" t="s">
        <v>150</v>
      </c>
      <c r="E14" s="5" t="s">
        <v>151</v>
      </c>
      <c r="F14" s="6">
        <v>400</v>
      </c>
      <c r="G14" s="6">
        <v>400</v>
      </c>
      <c r="H14" s="6">
        <v>400</v>
      </c>
      <c r="I14" s="6">
        <v>400</v>
      </c>
      <c r="J14" s="6">
        <v>400</v>
      </c>
      <c r="K14" s="6">
        <v>400</v>
      </c>
      <c r="L14" s="6">
        <v>400</v>
      </c>
      <c r="M14" s="6">
        <v>400</v>
      </c>
      <c r="N14" s="6">
        <v>400</v>
      </c>
      <c r="O14" s="6">
        <v>400</v>
      </c>
      <c r="P14" s="6">
        <v>400</v>
      </c>
      <c r="Q14" s="6">
        <v>400</v>
      </c>
      <c r="R14" s="7">
        <v>4800</v>
      </c>
    </row>
    <row r="15" spans="1:18" ht="33.75" x14ac:dyDescent="0.25">
      <c r="A15" s="40"/>
      <c r="B15" s="40"/>
      <c r="C15" s="42"/>
      <c r="D15" s="5" t="s">
        <v>154</v>
      </c>
      <c r="E15" s="5" t="s">
        <v>155</v>
      </c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6">
        <v>65</v>
      </c>
      <c r="L15" s="6">
        <v>65</v>
      </c>
      <c r="M15" s="6">
        <v>65</v>
      </c>
      <c r="N15" s="6">
        <v>65</v>
      </c>
      <c r="O15" s="6">
        <v>65</v>
      </c>
      <c r="P15" s="6">
        <v>65</v>
      </c>
      <c r="Q15" s="6">
        <v>65</v>
      </c>
      <c r="R15" s="7">
        <v>780</v>
      </c>
    </row>
    <row r="16" spans="1:18" ht="33.75" x14ac:dyDescent="0.25">
      <c r="A16" s="40"/>
      <c r="B16" s="40"/>
      <c r="C16" s="41" t="s">
        <v>156</v>
      </c>
      <c r="D16" s="5" t="s">
        <v>157</v>
      </c>
      <c r="E16" s="5" t="s">
        <v>158</v>
      </c>
      <c r="F16" s="6">
        <v>10000</v>
      </c>
      <c r="G16" s="6">
        <v>0</v>
      </c>
      <c r="H16" s="6">
        <v>10000</v>
      </c>
      <c r="I16" s="6">
        <v>0</v>
      </c>
      <c r="J16" s="6">
        <v>0</v>
      </c>
      <c r="K16" s="6">
        <v>0</v>
      </c>
      <c r="L16" s="6">
        <v>5000</v>
      </c>
      <c r="M16" s="6">
        <v>0</v>
      </c>
      <c r="N16" s="6">
        <v>5000</v>
      </c>
      <c r="O16" s="6">
        <v>0</v>
      </c>
      <c r="P16" s="6">
        <v>0</v>
      </c>
      <c r="Q16" s="6">
        <v>5000</v>
      </c>
      <c r="R16" s="7">
        <v>35000</v>
      </c>
    </row>
    <row r="17" spans="1:18" ht="33.75" x14ac:dyDescent="0.25">
      <c r="A17" s="40"/>
      <c r="B17" s="40"/>
      <c r="C17" s="42"/>
      <c r="D17" s="5" t="s">
        <v>163</v>
      </c>
      <c r="E17" s="5" t="s">
        <v>164</v>
      </c>
      <c r="F17" s="6">
        <v>0</v>
      </c>
      <c r="G17" s="6">
        <v>0</v>
      </c>
      <c r="H17" s="6">
        <v>700</v>
      </c>
      <c r="I17" s="6">
        <v>0</v>
      </c>
      <c r="J17" s="6">
        <v>700</v>
      </c>
      <c r="K17" s="6">
        <v>0</v>
      </c>
      <c r="L17" s="6">
        <v>700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7">
        <v>2100</v>
      </c>
    </row>
    <row r="18" spans="1:18" ht="33.75" x14ac:dyDescent="0.25">
      <c r="A18" s="40"/>
      <c r="B18" s="40"/>
      <c r="C18" s="42"/>
      <c r="D18" s="5" t="s">
        <v>173</v>
      </c>
      <c r="E18" s="5" t="s">
        <v>174</v>
      </c>
      <c r="F18" s="6">
        <v>5400</v>
      </c>
      <c r="G18" s="6">
        <v>5400</v>
      </c>
      <c r="H18" s="6">
        <v>5400</v>
      </c>
      <c r="I18" s="6">
        <v>5400</v>
      </c>
      <c r="J18" s="6">
        <v>5400</v>
      </c>
      <c r="K18" s="6">
        <v>5400</v>
      </c>
      <c r="L18" s="6">
        <v>5400</v>
      </c>
      <c r="M18" s="6">
        <v>5400</v>
      </c>
      <c r="N18" s="6">
        <v>5400</v>
      </c>
      <c r="O18" s="6">
        <v>5400</v>
      </c>
      <c r="P18" s="6">
        <v>5400</v>
      </c>
      <c r="Q18" s="6">
        <v>5400</v>
      </c>
      <c r="R18" s="7">
        <v>64800</v>
      </c>
    </row>
    <row r="19" spans="1:18" ht="33.75" x14ac:dyDescent="0.25">
      <c r="A19" s="40"/>
      <c r="B19" s="40"/>
      <c r="C19" s="42"/>
      <c r="D19" s="5" t="s">
        <v>177</v>
      </c>
      <c r="E19" s="5" t="s">
        <v>178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2000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7">
        <v>2000</v>
      </c>
    </row>
    <row r="20" spans="1:18" ht="45" x14ac:dyDescent="0.25">
      <c r="A20" s="40"/>
      <c r="B20" s="40"/>
      <c r="C20" s="42"/>
      <c r="D20" s="5" t="s">
        <v>181</v>
      </c>
      <c r="E20" s="5" t="s">
        <v>182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2500</v>
      </c>
      <c r="O20" s="6">
        <v>0</v>
      </c>
      <c r="P20" s="6">
        <v>0</v>
      </c>
      <c r="Q20" s="6">
        <v>0</v>
      </c>
      <c r="R20" s="7">
        <v>2500</v>
      </c>
    </row>
    <row r="21" spans="1:18" ht="33.75" x14ac:dyDescent="0.25">
      <c r="A21" s="40"/>
      <c r="B21" s="40"/>
      <c r="C21" s="42"/>
      <c r="D21" s="5" t="s">
        <v>189</v>
      </c>
      <c r="E21" s="5" t="s">
        <v>190</v>
      </c>
      <c r="F21" s="6">
        <v>1800</v>
      </c>
      <c r="G21" s="6">
        <v>1800</v>
      </c>
      <c r="H21" s="6">
        <v>1800</v>
      </c>
      <c r="I21" s="6">
        <v>1800</v>
      </c>
      <c r="J21" s="6">
        <v>1800</v>
      </c>
      <c r="K21" s="6">
        <v>1800</v>
      </c>
      <c r="L21" s="6">
        <v>1800</v>
      </c>
      <c r="M21" s="6">
        <v>1800</v>
      </c>
      <c r="N21" s="6">
        <v>1800</v>
      </c>
      <c r="O21" s="6">
        <v>1800</v>
      </c>
      <c r="P21" s="6">
        <v>1800</v>
      </c>
      <c r="Q21" s="6">
        <v>1800</v>
      </c>
      <c r="R21" s="7">
        <v>21600</v>
      </c>
    </row>
    <row r="22" spans="1:18" ht="33.75" x14ac:dyDescent="0.25">
      <c r="A22" s="40"/>
      <c r="B22" s="40"/>
      <c r="C22" s="42"/>
      <c r="D22" s="5" t="s">
        <v>191</v>
      </c>
      <c r="E22" s="5" t="s">
        <v>192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1000</v>
      </c>
      <c r="N22" s="6">
        <v>0</v>
      </c>
      <c r="O22" s="6">
        <v>0</v>
      </c>
      <c r="P22" s="6">
        <v>0</v>
      </c>
      <c r="Q22" s="6">
        <v>0</v>
      </c>
      <c r="R22" s="7">
        <v>1000</v>
      </c>
    </row>
    <row r="23" spans="1:18" ht="33.75" x14ac:dyDescent="0.25">
      <c r="A23" s="40"/>
      <c r="B23" s="40"/>
      <c r="C23" s="42"/>
      <c r="D23" s="5" t="s">
        <v>193</v>
      </c>
      <c r="E23" s="5" t="s">
        <v>194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3000</v>
      </c>
      <c r="Q23" s="6">
        <v>0</v>
      </c>
      <c r="R23" s="7">
        <v>3000</v>
      </c>
    </row>
    <row r="24" spans="1:18" ht="33.75" x14ac:dyDescent="0.25">
      <c r="A24" s="40"/>
      <c r="B24" s="40"/>
      <c r="C24" s="42"/>
      <c r="D24" s="5" t="s">
        <v>195</v>
      </c>
      <c r="E24" s="5" t="s">
        <v>196</v>
      </c>
      <c r="F24" s="6">
        <v>500</v>
      </c>
      <c r="G24" s="6">
        <v>500</v>
      </c>
      <c r="H24" s="6">
        <v>500</v>
      </c>
      <c r="I24" s="6">
        <v>500</v>
      </c>
      <c r="J24" s="6">
        <v>500</v>
      </c>
      <c r="K24" s="6">
        <v>500</v>
      </c>
      <c r="L24" s="6">
        <v>500</v>
      </c>
      <c r="M24" s="6">
        <v>500</v>
      </c>
      <c r="N24" s="6">
        <v>500</v>
      </c>
      <c r="O24" s="6">
        <v>500</v>
      </c>
      <c r="P24" s="6">
        <v>500</v>
      </c>
      <c r="Q24" s="6">
        <v>500</v>
      </c>
      <c r="R24" s="7">
        <v>6000</v>
      </c>
    </row>
    <row r="25" spans="1:18" ht="33.75" x14ac:dyDescent="0.25">
      <c r="A25" s="40"/>
      <c r="B25" s="40"/>
      <c r="C25" s="42"/>
      <c r="D25" s="5" t="s">
        <v>199</v>
      </c>
      <c r="E25" s="5" t="s">
        <v>200</v>
      </c>
      <c r="F25" s="6">
        <v>0</v>
      </c>
      <c r="G25" s="6">
        <v>0</v>
      </c>
      <c r="H25" s="6">
        <v>0</v>
      </c>
      <c r="I25" s="6">
        <v>0</v>
      </c>
      <c r="J25" s="6">
        <v>2000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7">
        <v>2000</v>
      </c>
    </row>
    <row r="26" spans="1:18" ht="33.75" x14ac:dyDescent="0.25">
      <c r="A26" s="40"/>
      <c r="B26" s="40"/>
      <c r="C26" s="42"/>
      <c r="D26" s="5" t="s">
        <v>203</v>
      </c>
      <c r="E26" s="5" t="s">
        <v>204</v>
      </c>
      <c r="F26" s="6">
        <v>420</v>
      </c>
      <c r="G26" s="6">
        <v>420</v>
      </c>
      <c r="H26" s="6">
        <v>420</v>
      </c>
      <c r="I26" s="6">
        <v>420</v>
      </c>
      <c r="J26" s="6">
        <v>420</v>
      </c>
      <c r="K26" s="6">
        <v>420</v>
      </c>
      <c r="L26" s="6">
        <v>420</v>
      </c>
      <c r="M26" s="6">
        <v>420</v>
      </c>
      <c r="N26" s="6">
        <v>420</v>
      </c>
      <c r="O26" s="6">
        <v>420</v>
      </c>
      <c r="P26" s="6">
        <v>420</v>
      </c>
      <c r="Q26" s="6">
        <v>420</v>
      </c>
      <c r="R26" s="7">
        <v>5040</v>
      </c>
    </row>
    <row r="27" spans="1:18" ht="33.75" x14ac:dyDescent="0.25">
      <c r="A27" s="40"/>
      <c r="B27" s="40"/>
      <c r="C27" s="42"/>
      <c r="D27" s="5" t="s">
        <v>207</v>
      </c>
      <c r="E27" s="5" t="s">
        <v>208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7">
        <v>600</v>
      </c>
    </row>
    <row r="28" spans="1:18" ht="33.75" x14ac:dyDescent="0.25">
      <c r="A28" s="40"/>
      <c r="B28" s="40"/>
      <c r="C28" s="42"/>
      <c r="D28" s="5" t="s">
        <v>229</v>
      </c>
      <c r="E28" s="5" t="s">
        <v>230</v>
      </c>
      <c r="F28" s="6">
        <v>100</v>
      </c>
      <c r="G28" s="6">
        <v>0</v>
      </c>
      <c r="H28" s="6">
        <v>0</v>
      </c>
      <c r="I28" s="6">
        <v>100</v>
      </c>
      <c r="J28" s="6">
        <v>0</v>
      </c>
      <c r="K28" s="6">
        <v>100</v>
      </c>
      <c r="L28" s="6">
        <v>0</v>
      </c>
      <c r="M28" s="6">
        <v>100</v>
      </c>
      <c r="N28" s="6">
        <v>0</v>
      </c>
      <c r="O28" s="6">
        <v>100</v>
      </c>
      <c r="P28" s="6">
        <v>0</v>
      </c>
      <c r="Q28" s="6">
        <v>100</v>
      </c>
      <c r="R28" s="7">
        <v>600</v>
      </c>
    </row>
    <row r="29" spans="1:18" ht="33.75" x14ac:dyDescent="0.25">
      <c r="A29" s="40"/>
      <c r="B29" s="40"/>
      <c r="C29" s="42"/>
      <c r="D29" s="5" t="s">
        <v>233</v>
      </c>
      <c r="E29" s="5" t="s">
        <v>234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5000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2000</v>
      </c>
      <c r="R29" s="7">
        <v>7000</v>
      </c>
    </row>
    <row r="30" spans="1:18" ht="33.75" x14ac:dyDescent="0.25">
      <c r="A30" s="40"/>
      <c r="B30" s="40"/>
      <c r="C30" s="42"/>
      <c r="D30" s="5" t="s">
        <v>241</v>
      </c>
      <c r="E30" s="5" t="s">
        <v>242</v>
      </c>
      <c r="F30" s="6">
        <v>0</v>
      </c>
      <c r="G30" s="6">
        <v>700</v>
      </c>
      <c r="H30" s="6">
        <v>0</v>
      </c>
      <c r="I30" s="6">
        <v>700</v>
      </c>
      <c r="J30" s="6">
        <v>0</v>
      </c>
      <c r="K30" s="6">
        <v>700</v>
      </c>
      <c r="L30" s="6">
        <v>0</v>
      </c>
      <c r="M30" s="6">
        <v>700</v>
      </c>
      <c r="N30" s="6">
        <v>0</v>
      </c>
      <c r="O30" s="6">
        <v>0</v>
      </c>
      <c r="P30" s="6">
        <v>700</v>
      </c>
      <c r="Q30" s="6">
        <v>0</v>
      </c>
      <c r="R30" s="7">
        <v>3500</v>
      </c>
    </row>
    <row r="31" spans="1:18" ht="22.5" x14ac:dyDescent="0.25">
      <c r="A31" s="40"/>
      <c r="B31" s="40"/>
      <c r="C31" s="41" t="s">
        <v>243</v>
      </c>
      <c r="D31" s="5" t="s">
        <v>246</v>
      </c>
      <c r="E31" s="5" t="s">
        <v>247</v>
      </c>
      <c r="F31" s="6">
        <v>250</v>
      </c>
      <c r="G31" s="6">
        <v>250</v>
      </c>
      <c r="H31" s="6">
        <v>250</v>
      </c>
      <c r="I31" s="6">
        <v>250</v>
      </c>
      <c r="J31" s="6">
        <v>250</v>
      </c>
      <c r="K31" s="6">
        <v>250</v>
      </c>
      <c r="L31" s="6">
        <v>250</v>
      </c>
      <c r="M31" s="6">
        <v>250</v>
      </c>
      <c r="N31" s="6">
        <v>250</v>
      </c>
      <c r="O31" s="6">
        <v>250</v>
      </c>
      <c r="P31" s="6">
        <v>250</v>
      </c>
      <c r="Q31" s="6">
        <v>250</v>
      </c>
      <c r="R31" s="7">
        <v>3000</v>
      </c>
    </row>
    <row r="32" spans="1:18" ht="33.75" x14ac:dyDescent="0.25">
      <c r="A32" s="40"/>
      <c r="B32" s="40"/>
      <c r="C32" s="42"/>
      <c r="D32" s="5" t="s">
        <v>254</v>
      </c>
      <c r="E32" s="5" t="s">
        <v>255</v>
      </c>
      <c r="F32" s="6">
        <v>50</v>
      </c>
      <c r="G32" s="6">
        <v>50</v>
      </c>
      <c r="H32" s="6">
        <v>50</v>
      </c>
      <c r="I32" s="6">
        <v>50</v>
      </c>
      <c r="J32" s="6">
        <v>50</v>
      </c>
      <c r="K32" s="6">
        <v>50</v>
      </c>
      <c r="L32" s="6">
        <v>50</v>
      </c>
      <c r="M32" s="6">
        <v>50</v>
      </c>
      <c r="N32" s="6">
        <v>50</v>
      </c>
      <c r="O32" s="6">
        <v>50</v>
      </c>
      <c r="P32" s="6">
        <v>50</v>
      </c>
      <c r="Q32" s="6">
        <v>50</v>
      </c>
      <c r="R32" s="7">
        <v>600</v>
      </c>
    </row>
    <row r="33" spans="1:18" ht="33.75" x14ac:dyDescent="0.25">
      <c r="A33" s="40"/>
      <c r="B33" s="40"/>
      <c r="C33" s="41" t="s">
        <v>272</v>
      </c>
      <c r="D33" s="5" t="s">
        <v>550</v>
      </c>
      <c r="E33" s="5" t="s">
        <v>549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7">
        <v>0</v>
      </c>
    </row>
    <row r="34" spans="1:18" ht="33.75" x14ac:dyDescent="0.25">
      <c r="A34" s="40"/>
      <c r="B34" s="40"/>
      <c r="C34" s="42"/>
      <c r="D34" s="5" t="s">
        <v>273</v>
      </c>
      <c r="E34" s="5" t="s">
        <v>274</v>
      </c>
      <c r="F34" s="6">
        <v>2466</v>
      </c>
      <c r="G34" s="6">
        <v>2652.9</v>
      </c>
      <c r="H34" s="6">
        <v>2521.1999999999998</v>
      </c>
      <c r="I34" s="6">
        <v>2460</v>
      </c>
      <c r="J34" s="6">
        <v>2331</v>
      </c>
      <c r="K34" s="6">
        <v>2250</v>
      </c>
      <c r="L34" s="6">
        <v>2406</v>
      </c>
      <c r="M34" s="6">
        <v>2394</v>
      </c>
      <c r="N34" s="6">
        <v>1804.8</v>
      </c>
      <c r="O34" s="6">
        <v>1606.8</v>
      </c>
      <c r="P34" s="6">
        <v>2221.8000000000002</v>
      </c>
      <c r="Q34" s="6">
        <v>2173.8000000000002</v>
      </c>
      <c r="R34" s="7">
        <v>27288.3</v>
      </c>
    </row>
    <row r="35" spans="1:18" ht="22.5" x14ac:dyDescent="0.25">
      <c r="A35" s="40"/>
      <c r="B35" s="40"/>
      <c r="C35" s="42"/>
      <c r="D35" s="5" t="s">
        <v>275</v>
      </c>
      <c r="E35" s="5" t="s">
        <v>276</v>
      </c>
      <c r="F35" s="6">
        <v>102.75</v>
      </c>
      <c r="G35" s="6">
        <v>110.54</v>
      </c>
      <c r="H35" s="6">
        <v>105.05</v>
      </c>
      <c r="I35" s="6">
        <v>102.5</v>
      </c>
      <c r="J35" s="6">
        <v>97.13</v>
      </c>
      <c r="K35" s="6">
        <v>93.75</v>
      </c>
      <c r="L35" s="6">
        <v>100.25</v>
      </c>
      <c r="M35" s="6">
        <v>99.75</v>
      </c>
      <c r="N35" s="6">
        <v>75.2</v>
      </c>
      <c r="O35" s="6">
        <v>66.95</v>
      </c>
      <c r="P35" s="6">
        <v>92.58</v>
      </c>
      <c r="Q35" s="6">
        <v>90.58</v>
      </c>
      <c r="R35" s="7">
        <v>1137.03</v>
      </c>
    </row>
    <row r="36" spans="1:18" ht="22.5" x14ac:dyDescent="0.25">
      <c r="A36" s="40"/>
      <c r="B36" s="40"/>
      <c r="C36" s="4" t="s">
        <v>277</v>
      </c>
      <c r="D36" s="5" t="s">
        <v>286</v>
      </c>
      <c r="E36" s="5" t="s">
        <v>287</v>
      </c>
      <c r="F36" s="6">
        <v>250</v>
      </c>
      <c r="G36" s="6">
        <v>300</v>
      </c>
      <c r="H36" s="6">
        <v>250</v>
      </c>
      <c r="I36" s="6">
        <v>250</v>
      </c>
      <c r="J36" s="6">
        <v>300</v>
      </c>
      <c r="K36" s="6">
        <v>250</v>
      </c>
      <c r="L36" s="6">
        <v>400</v>
      </c>
      <c r="M36" s="6">
        <v>250</v>
      </c>
      <c r="N36" s="6">
        <v>250</v>
      </c>
      <c r="O36" s="6">
        <v>1000</v>
      </c>
      <c r="P36" s="6">
        <v>250</v>
      </c>
      <c r="Q36" s="6">
        <v>250</v>
      </c>
      <c r="R36" s="7">
        <v>4000</v>
      </c>
    </row>
    <row r="37" spans="1:18" ht="22.5" x14ac:dyDescent="0.25">
      <c r="A37" s="40"/>
      <c r="B37" s="40"/>
      <c r="C37" s="4" t="s">
        <v>301</v>
      </c>
      <c r="D37" s="5" t="s">
        <v>306</v>
      </c>
      <c r="E37" s="5" t="s">
        <v>307</v>
      </c>
      <c r="F37" s="6">
        <v>60</v>
      </c>
      <c r="G37" s="6">
        <v>60</v>
      </c>
      <c r="H37" s="6">
        <v>60</v>
      </c>
      <c r="I37" s="6">
        <v>60</v>
      </c>
      <c r="J37" s="6">
        <v>60</v>
      </c>
      <c r="K37" s="6">
        <v>60</v>
      </c>
      <c r="L37" s="6">
        <v>60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7">
        <v>720</v>
      </c>
    </row>
    <row r="38" spans="1:18" ht="33.75" x14ac:dyDescent="0.25">
      <c r="A38" s="40"/>
      <c r="B38" s="40"/>
      <c r="C38" s="4" t="s">
        <v>332</v>
      </c>
      <c r="D38" s="5" t="s">
        <v>343</v>
      </c>
      <c r="E38" s="5" t="s">
        <v>344</v>
      </c>
      <c r="F38" s="6">
        <v>700</v>
      </c>
      <c r="G38" s="6">
        <v>700</v>
      </c>
      <c r="H38" s="6">
        <v>700</v>
      </c>
      <c r="I38" s="6">
        <v>700</v>
      </c>
      <c r="J38" s="6">
        <v>700</v>
      </c>
      <c r="K38" s="6">
        <v>700</v>
      </c>
      <c r="L38" s="6">
        <v>700</v>
      </c>
      <c r="M38" s="6">
        <v>700</v>
      </c>
      <c r="N38" s="6">
        <v>700</v>
      </c>
      <c r="O38" s="6">
        <v>700</v>
      </c>
      <c r="P38" s="6">
        <v>700</v>
      </c>
      <c r="Q38" s="6">
        <v>700</v>
      </c>
      <c r="R38" s="7">
        <v>8400</v>
      </c>
    </row>
    <row r="39" spans="1:18" ht="22.5" x14ac:dyDescent="0.25">
      <c r="A39" s="40"/>
      <c r="B39" s="40"/>
      <c r="C39" s="4" t="s">
        <v>345</v>
      </c>
      <c r="D39" s="5" t="s">
        <v>346</v>
      </c>
      <c r="E39" s="5" t="s">
        <v>347</v>
      </c>
      <c r="F39" s="6">
        <v>8600</v>
      </c>
      <c r="G39" s="6">
        <v>8600</v>
      </c>
      <c r="H39" s="6">
        <v>8600</v>
      </c>
      <c r="I39" s="6">
        <v>8600</v>
      </c>
      <c r="J39" s="6">
        <v>8600</v>
      </c>
      <c r="K39" s="6">
        <v>8600</v>
      </c>
      <c r="L39" s="6">
        <v>8600</v>
      </c>
      <c r="M39" s="6">
        <v>8600</v>
      </c>
      <c r="N39" s="6">
        <v>8600</v>
      </c>
      <c r="O39" s="6">
        <v>8600</v>
      </c>
      <c r="P39" s="6">
        <v>8600</v>
      </c>
      <c r="Q39" s="6">
        <v>8600</v>
      </c>
      <c r="R39" s="7">
        <v>103200</v>
      </c>
    </row>
    <row r="40" spans="1:18" x14ac:dyDescent="0.25">
      <c r="A40" s="40"/>
      <c r="B40" s="40"/>
      <c r="C40" s="8" t="s">
        <v>356</v>
      </c>
      <c r="D40" s="9"/>
      <c r="E40" s="9"/>
      <c r="F40" s="10">
        <v>31363.75</v>
      </c>
      <c r="G40" s="10">
        <v>22208.44</v>
      </c>
      <c r="H40" s="10">
        <v>32021.25</v>
      </c>
      <c r="I40" s="10">
        <v>22057.5</v>
      </c>
      <c r="J40" s="10">
        <v>23873.13</v>
      </c>
      <c r="K40" s="10">
        <v>26838.75</v>
      </c>
      <c r="L40" s="10">
        <v>29051.25</v>
      </c>
      <c r="M40" s="10">
        <v>22988.75</v>
      </c>
      <c r="N40" s="10">
        <v>28075</v>
      </c>
      <c r="O40" s="10">
        <v>21218.75</v>
      </c>
      <c r="P40" s="10">
        <v>24709.38</v>
      </c>
      <c r="Q40" s="10">
        <v>28059.38</v>
      </c>
      <c r="R40" s="7">
        <v>312465.33</v>
      </c>
    </row>
    <row r="41" spans="1:18" x14ac:dyDescent="0.25">
      <c r="A41" s="40"/>
      <c r="B41" s="40"/>
      <c r="C41" s="13" t="s">
        <v>357</v>
      </c>
      <c r="D41" s="9"/>
      <c r="E41" s="9"/>
      <c r="F41" s="14">
        <v>-13523.75</v>
      </c>
      <c r="G41" s="14">
        <v>-4368.4399999999996</v>
      </c>
      <c r="H41" s="14">
        <v>-13081.25</v>
      </c>
      <c r="I41" s="14">
        <v>-4217.5</v>
      </c>
      <c r="J41" s="14">
        <v>-5533.13</v>
      </c>
      <c r="K41" s="14">
        <v>-8998.75</v>
      </c>
      <c r="L41" s="14">
        <v>-9911.25</v>
      </c>
      <c r="M41" s="14">
        <v>-4948.75</v>
      </c>
      <c r="N41" s="14">
        <v>-10035</v>
      </c>
      <c r="O41" s="14">
        <v>-2078.75</v>
      </c>
      <c r="P41" s="14">
        <v>-6669.38</v>
      </c>
      <c r="Q41" s="14">
        <v>-10019.379999999999</v>
      </c>
      <c r="R41" s="7">
        <v>-93385.33</v>
      </c>
    </row>
    <row r="42" spans="1:18" ht="33.75" x14ac:dyDescent="0.25">
      <c r="A42" s="40"/>
      <c r="B42" s="39" t="s">
        <v>358</v>
      </c>
      <c r="C42" s="41" t="s">
        <v>18</v>
      </c>
      <c r="D42" s="5" t="s">
        <v>361</v>
      </c>
      <c r="E42" s="5" t="s">
        <v>362</v>
      </c>
      <c r="F42" s="6">
        <v>1300</v>
      </c>
      <c r="G42" s="6">
        <v>1290</v>
      </c>
      <c r="H42" s="6">
        <v>1270</v>
      </c>
      <c r="I42" s="6">
        <v>1200</v>
      </c>
      <c r="J42" s="6">
        <v>1250</v>
      </c>
      <c r="K42" s="6">
        <v>1200</v>
      </c>
      <c r="L42" s="6">
        <v>1200</v>
      </c>
      <c r="M42" s="6">
        <v>1400</v>
      </c>
      <c r="N42" s="6">
        <v>1000</v>
      </c>
      <c r="O42" s="6">
        <v>1000</v>
      </c>
      <c r="P42" s="6">
        <v>1250</v>
      </c>
      <c r="Q42" s="6">
        <v>1250</v>
      </c>
      <c r="R42" s="7">
        <v>14610</v>
      </c>
    </row>
    <row r="43" spans="1:18" ht="33.75" x14ac:dyDescent="0.25">
      <c r="A43" s="40"/>
      <c r="B43" s="40"/>
      <c r="C43" s="42"/>
      <c r="D43" s="5" t="s">
        <v>363</v>
      </c>
      <c r="E43" s="5" t="s">
        <v>364</v>
      </c>
      <c r="F43" s="6">
        <v>800</v>
      </c>
      <c r="G43" s="6">
        <v>800</v>
      </c>
      <c r="H43" s="6">
        <v>750</v>
      </c>
      <c r="I43" s="6">
        <v>800</v>
      </c>
      <c r="J43" s="6">
        <v>500</v>
      </c>
      <c r="K43" s="6">
        <v>600</v>
      </c>
      <c r="L43" s="6">
        <v>900</v>
      </c>
      <c r="M43" s="6">
        <v>1000</v>
      </c>
      <c r="N43" s="6">
        <v>780</v>
      </c>
      <c r="O43" s="6">
        <v>780</v>
      </c>
      <c r="P43" s="6">
        <v>780</v>
      </c>
      <c r="Q43" s="6">
        <v>780</v>
      </c>
      <c r="R43" s="7">
        <v>9270</v>
      </c>
    </row>
    <row r="44" spans="1:18" ht="22.5" x14ac:dyDescent="0.25">
      <c r="A44" s="40"/>
      <c r="B44" s="40"/>
      <c r="C44" s="42"/>
      <c r="D44" s="5" t="s">
        <v>367</v>
      </c>
      <c r="E44" s="5" t="s">
        <v>368</v>
      </c>
      <c r="F44" s="6">
        <v>5700</v>
      </c>
      <c r="G44" s="6">
        <v>5625</v>
      </c>
      <c r="H44" s="6">
        <v>6000</v>
      </c>
      <c r="I44" s="6">
        <v>6000</v>
      </c>
      <c r="J44" s="6">
        <v>5100</v>
      </c>
      <c r="K44" s="6">
        <v>5200</v>
      </c>
      <c r="L44" s="6">
        <v>5500</v>
      </c>
      <c r="M44" s="6">
        <v>5500</v>
      </c>
      <c r="N44" s="6">
        <v>5000</v>
      </c>
      <c r="O44" s="6">
        <v>4000</v>
      </c>
      <c r="P44" s="6">
        <v>5500</v>
      </c>
      <c r="Q44" s="6">
        <v>5500</v>
      </c>
      <c r="R44" s="7">
        <v>64625</v>
      </c>
    </row>
    <row r="45" spans="1:18" ht="33.75" x14ac:dyDescent="0.25">
      <c r="A45" s="40"/>
      <c r="B45" s="40"/>
      <c r="C45" s="42"/>
      <c r="D45" s="5" t="s">
        <v>369</v>
      </c>
      <c r="E45" s="5" t="s">
        <v>370</v>
      </c>
      <c r="F45" s="6">
        <v>2800</v>
      </c>
      <c r="G45" s="6">
        <v>3500</v>
      </c>
      <c r="H45" s="6">
        <v>3500</v>
      </c>
      <c r="I45" s="6">
        <v>3500</v>
      </c>
      <c r="J45" s="6">
        <v>3000</v>
      </c>
      <c r="K45" s="6">
        <v>3000</v>
      </c>
      <c r="L45" s="6">
        <v>3500</v>
      </c>
      <c r="M45" s="6">
        <v>3000</v>
      </c>
      <c r="N45" s="6">
        <v>2500</v>
      </c>
      <c r="O45" s="6">
        <v>2000</v>
      </c>
      <c r="P45" s="6">
        <v>2500</v>
      </c>
      <c r="Q45" s="6">
        <v>2200</v>
      </c>
      <c r="R45" s="7">
        <v>35000</v>
      </c>
    </row>
    <row r="46" spans="1:18" ht="33.75" x14ac:dyDescent="0.25">
      <c r="A46" s="40"/>
      <c r="B46" s="40"/>
      <c r="C46" s="42"/>
      <c r="D46" s="5" t="s">
        <v>371</v>
      </c>
      <c r="E46" s="5" t="s">
        <v>372</v>
      </c>
      <c r="F46" s="6">
        <v>14500</v>
      </c>
      <c r="G46" s="6">
        <v>15000</v>
      </c>
      <c r="H46" s="6">
        <v>14000</v>
      </c>
      <c r="I46" s="6">
        <v>14500</v>
      </c>
      <c r="J46" s="6">
        <v>14000</v>
      </c>
      <c r="K46" s="6">
        <v>13500</v>
      </c>
      <c r="L46" s="6">
        <v>14000</v>
      </c>
      <c r="M46" s="6">
        <v>12000</v>
      </c>
      <c r="N46" s="6">
        <v>9600</v>
      </c>
      <c r="O46" s="6">
        <v>9000</v>
      </c>
      <c r="P46" s="6">
        <v>12500</v>
      </c>
      <c r="Q46" s="6">
        <v>13000</v>
      </c>
      <c r="R46" s="7">
        <v>155600</v>
      </c>
    </row>
    <row r="47" spans="1:18" ht="33.75" x14ac:dyDescent="0.25">
      <c r="A47" s="40"/>
      <c r="B47" s="40"/>
      <c r="C47" s="42"/>
      <c r="D47" s="5" t="s">
        <v>373</v>
      </c>
      <c r="E47" s="5" t="s">
        <v>374</v>
      </c>
      <c r="F47" s="6">
        <v>16000</v>
      </c>
      <c r="G47" s="6">
        <v>18000</v>
      </c>
      <c r="H47" s="6">
        <v>16500</v>
      </c>
      <c r="I47" s="6">
        <v>15000</v>
      </c>
      <c r="J47" s="6">
        <v>15000</v>
      </c>
      <c r="K47" s="6">
        <v>14000</v>
      </c>
      <c r="L47" s="6">
        <v>15000</v>
      </c>
      <c r="M47" s="6">
        <v>17000</v>
      </c>
      <c r="N47" s="6">
        <v>11200</v>
      </c>
      <c r="O47" s="6">
        <v>10000</v>
      </c>
      <c r="P47" s="6">
        <v>14500</v>
      </c>
      <c r="Q47" s="6">
        <v>13500</v>
      </c>
      <c r="R47" s="7">
        <v>175700</v>
      </c>
    </row>
    <row r="48" spans="1:18" x14ac:dyDescent="0.25">
      <c r="A48" s="40"/>
      <c r="B48" s="40"/>
      <c r="C48" s="8" t="s">
        <v>23</v>
      </c>
      <c r="D48" s="9"/>
      <c r="E48" s="9"/>
      <c r="F48" s="10">
        <v>41100</v>
      </c>
      <c r="G48" s="10">
        <v>44215</v>
      </c>
      <c r="H48" s="10">
        <v>42020</v>
      </c>
      <c r="I48" s="10">
        <v>41000</v>
      </c>
      <c r="J48" s="10">
        <v>38850</v>
      </c>
      <c r="K48" s="10">
        <v>37500</v>
      </c>
      <c r="L48" s="10">
        <v>40100</v>
      </c>
      <c r="M48" s="10">
        <v>39900</v>
      </c>
      <c r="N48" s="10">
        <v>30080</v>
      </c>
      <c r="O48" s="10">
        <v>26780</v>
      </c>
      <c r="P48" s="10">
        <v>37030</v>
      </c>
      <c r="Q48" s="10">
        <v>36230</v>
      </c>
      <c r="R48" s="7">
        <v>454805</v>
      </c>
    </row>
    <row r="49" spans="1:18" ht="33.75" x14ac:dyDescent="0.25">
      <c r="A49" s="40"/>
      <c r="B49" s="40"/>
      <c r="C49" s="41" t="s">
        <v>29</v>
      </c>
      <c r="D49" s="5" t="s">
        <v>393</v>
      </c>
      <c r="E49" s="5" t="s">
        <v>394</v>
      </c>
      <c r="F49" s="6">
        <v>936</v>
      </c>
      <c r="G49" s="6">
        <v>941.7</v>
      </c>
      <c r="H49" s="6">
        <v>927.1</v>
      </c>
      <c r="I49" s="6">
        <v>876</v>
      </c>
      <c r="J49" s="6">
        <v>450</v>
      </c>
      <c r="K49" s="6">
        <v>876</v>
      </c>
      <c r="L49" s="6">
        <v>876</v>
      </c>
      <c r="M49" s="6">
        <v>1022</v>
      </c>
      <c r="N49" s="6">
        <v>730</v>
      </c>
      <c r="O49" s="6">
        <v>730</v>
      </c>
      <c r="P49" s="6">
        <v>912.5</v>
      </c>
      <c r="Q49" s="6">
        <v>912.5</v>
      </c>
      <c r="R49" s="7">
        <v>10189.799999999999</v>
      </c>
    </row>
    <row r="50" spans="1:18" ht="33.75" x14ac:dyDescent="0.25">
      <c r="A50" s="40"/>
      <c r="B50" s="40"/>
      <c r="C50" s="42"/>
      <c r="D50" s="5" t="s">
        <v>395</v>
      </c>
      <c r="E50" s="5" t="s">
        <v>396</v>
      </c>
      <c r="F50" s="6">
        <v>720</v>
      </c>
      <c r="G50" s="6">
        <v>720</v>
      </c>
      <c r="H50" s="6">
        <v>675</v>
      </c>
      <c r="I50" s="6">
        <v>1080</v>
      </c>
      <c r="J50" s="6">
        <v>450</v>
      </c>
      <c r="K50" s="6">
        <v>540</v>
      </c>
      <c r="L50" s="6">
        <v>810</v>
      </c>
      <c r="M50" s="6">
        <v>900</v>
      </c>
      <c r="N50" s="6">
        <v>702</v>
      </c>
      <c r="O50" s="6">
        <v>702</v>
      </c>
      <c r="P50" s="6">
        <v>702</v>
      </c>
      <c r="Q50" s="6">
        <v>702</v>
      </c>
      <c r="R50" s="7">
        <v>8703</v>
      </c>
    </row>
    <row r="51" spans="1:18" ht="33.75" x14ac:dyDescent="0.25">
      <c r="A51" s="40"/>
      <c r="B51" s="40"/>
      <c r="C51" s="42"/>
      <c r="D51" s="5" t="s">
        <v>399</v>
      </c>
      <c r="E51" s="5" t="s">
        <v>400</v>
      </c>
      <c r="F51" s="6">
        <v>3192</v>
      </c>
      <c r="G51" s="6">
        <v>3150</v>
      </c>
      <c r="H51" s="6">
        <v>3360</v>
      </c>
      <c r="I51" s="6">
        <v>3360</v>
      </c>
      <c r="J51" s="6">
        <v>2856</v>
      </c>
      <c r="K51" s="6">
        <v>2912</v>
      </c>
      <c r="L51" s="6">
        <v>3080</v>
      </c>
      <c r="M51" s="6">
        <v>3080</v>
      </c>
      <c r="N51" s="6">
        <v>2800</v>
      </c>
      <c r="O51" s="6">
        <v>2240</v>
      </c>
      <c r="P51" s="6">
        <v>3080</v>
      </c>
      <c r="Q51" s="6">
        <v>3080</v>
      </c>
      <c r="R51" s="7">
        <v>36190</v>
      </c>
    </row>
    <row r="52" spans="1:18" ht="33.75" x14ac:dyDescent="0.25">
      <c r="A52" s="40"/>
      <c r="B52" s="40"/>
      <c r="C52" s="42"/>
      <c r="D52" s="5" t="s">
        <v>401</v>
      </c>
      <c r="E52" s="5" t="s">
        <v>402</v>
      </c>
      <c r="F52" s="6">
        <v>1736</v>
      </c>
      <c r="G52" s="6">
        <v>2170</v>
      </c>
      <c r="H52" s="6">
        <v>2170</v>
      </c>
      <c r="I52" s="6">
        <v>2170</v>
      </c>
      <c r="J52" s="6">
        <v>1860</v>
      </c>
      <c r="K52" s="6">
        <v>1860</v>
      </c>
      <c r="L52" s="6">
        <v>2170</v>
      </c>
      <c r="M52" s="6">
        <v>1860</v>
      </c>
      <c r="N52" s="6">
        <v>1550</v>
      </c>
      <c r="O52" s="6">
        <v>1240</v>
      </c>
      <c r="P52" s="6">
        <v>1550</v>
      </c>
      <c r="Q52" s="6">
        <v>1364</v>
      </c>
      <c r="R52" s="7">
        <v>21700</v>
      </c>
    </row>
    <row r="53" spans="1:18" ht="33.75" x14ac:dyDescent="0.25">
      <c r="A53" s="40"/>
      <c r="B53" s="40"/>
      <c r="C53" s="42"/>
      <c r="D53" s="5" t="s">
        <v>403</v>
      </c>
      <c r="E53" s="5" t="s">
        <v>404</v>
      </c>
      <c r="F53" s="6">
        <v>4350</v>
      </c>
      <c r="G53" s="6">
        <v>4500</v>
      </c>
      <c r="H53" s="6">
        <v>4200</v>
      </c>
      <c r="I53" s="6">
        <v>4350</v>
      </c>
      <c r="J53" s="6">
        <v>4200</v>
      </c>
      <c r="K53" s="6">
        <v>4050</v>
      </c>
      <c r="L53" s="6">
        <v>4200</v>
      </c>
      <c r="M53" s="6">
        <v>3600</v>
      </c>
      <c r="N53" s="6">
        <v>2880</v>
      </c>
      <c r="O53" s="6">
        <v>2700</v>
      </c>
      <c r="P53" s="6">
        <v>3750</v>
      </c>
      <c r="Q53" s="6">
        <v>3900</v>
      </c>
      <c r="R53" s="7">
        <v>46680</v>
      </c>
    </row>
    <row r="54" spans="1:18" ht="33.75" x14ac:dyDescent="0.25">
      <c r="A54" s="40"/>
      <c r="B54" s="40"/>
      <c r="C54" s="42"/>
      <c r="D54" s="5" t="s">
        <v>405</v>
      </c>
      <c r="E54" s="5" t="s">
        <v>406</v>
      </c>
      <c r="F54" s="6">
        <v>9440</v>
      </c>
      <c r="G54" s="6">
        <v>10620</v>
      </c>
      <c r="H54" s="6">
        <v>9735</v>
      </c>
      <c r="I54" s="6">
        <v>8850</v>
      </c>
      <c r="J54" s="6">
        <v>8850</v>
      </c>
      <c r="K54" s="6">
        <v>8260</v>
      </c>
      <c r="L54" s="6">
        <v>8850</v>
      </c>
      <c r="M54" s="6">
        <v>10030</v>
      </c>
      <c r="N54" s="6">
        <v>6608</v>
      </c>
      <c r="O54" s="6">
        <v>5900</v>
      </c>
      <c r="P54" s="6">
        <v>8555</v>
      </c>
      <c r="Q54" s="6">
        <v>7965</v>
      </c>
      <c r="R54" s="7">
        <v>103663</v>
      </c>
    </row>
    <row r="55" spans="1:18" x14ac:dyDescent="0.25">
      <c r="A55" s="40"/>
      <c r="B55" s="40"/>
      <c r="C55" s="8" t="s">
        <v>34</v>
      </c>
      <c r="D55" s="9"/>
      <c r="E55" s="9"/>
      <c r="F55" s="10">
        <v>20374</v>
      </c>
      <c r="G55" s="10">
        <v>22101.7</v>
      </c>
      <c r="H55" s="10">
        <v>21067.1</v>
      </c>
      <c r="I55" s="10">
        <v>20686</v>
      </c>
      <c r="J55" s="10">
        <v>18666</v>
      </c>
      <c r="K55" s="10">
        <v>18498</v>
      </c>
      <c r="L55" s="10">
        <v>19986</v>
      </c>
      <c r="M55" s="10">
        <v>20492</v>
      </c>
      <c r="N55" s="10">
        <v>15270</v>
      </c>
      <c r="O55" s="10">
        <v>13512</v>
      </c>
      <c r="P55" s="10">
        <v>18549.5</v>
      </c>
      <c r="Q55" s="10">
        <v>17923.5</v>
      </c>
      <c r="R55" s="7">
        <v>227125.8</v>
      </c>
    </row>
    <row r="56" spans="1:18" x14ac:dyDescent="0.25">
      <c r="A56" s="40"/>
      <c r="B56" s="40"/>
      <c r="C56" s="11" t="s">
        <v>35</v>
      </c>
      <c r="D56" s="9"/>
      <c r="E56" s="9"/>
      <c r="F56" s="7">
        <v>20726</v>
      </c>
      <c r="G56" s="7">
        <v>22113.3</v>
      </c>
      <c r="H56" s="7">
        <v>20952.900000000001</v>
      </c>
      <c r="I56" s="7">
        <v>20314</v>
      </c>
      <c r="J56" s="7">
        <v>20184</v>
      </c>
      <c r="K56" s="7">
        <v>19002</v>
      </c>
      <c r="L56" s="7">
        <v>20114</v>
      </c>
      <c r="M56" s="7">
        <v>19408</v>
      </c>
      <c r="N56" s="7">
        <v>14810</v>
      </c>
      <c r="O56" s="7">
        <v>13268</v>
      </c>
      <c r="P56" s="7">
        <v>18480.5</v>
      </c>
      <c r="Q56" s="7">
        <v>18306.5</v>
      </c>
      <c r="R56" s="7">
        <v>227679.2</v>
      </c>
    </row>
    <row r="57" spans="1:18" ht="33.75" x14ac:dyDescent="0.25">
      <c r="A57" s="40"/>
      <c r="B57" s="40"/>
      <c r="C57" s="41" t="s">
        <v>243</v>
      </c>
      <c r="D57" s="5" t="s">
        <v>453</v>
      </c>
      <c r="E57" s="5" t="s">
        <v>454</v>
      </c>
      <c r="F57" s="6">
        <v>500</v>
      </c>
      <c r="G57" s="6">
        <v>500</v>
      </c>
      <c r="H57" s="6">
        <v>500</v>
      </c>
      <c r="I57" s="6">
        <v>500</v>
      </c>
      <c r="J57" s="6">
        <v>500</v>
      </c>
      <c r="K57" s="6">
        <v>500</v>
      </c>
      <c r="L57" s="6">
        <v>500</v>
      </c>
      <c r="M57" s="6">
        <v>500</v>
      </c>
      <c r="N57" s="6">
        <v>500</v>
      </c>
      <c r="O57" s="6">
        <v>500</v>
      </c>
      <c r="P57" s="6">
        <v>500</v>
      </c>
      <c r="Q57" s="6">
        <v>500</v>
      </c>
      <c r="R57" s="7">
        <v>6000</v>
      </c>
    </row>
    <row r="58" spans="1:18" ht="33.75" x14ac:dyDescent="0.25">
      <c r="A58" s="40"/>
      <c r="B58" s="40"/>
      <c r="C58" s="42"/>
      <c r="D58" s="5" t="s">
        <v>455</v>
      </c>
      <c r="E58" s="5" t="s">
        <v>456</v>
      </c>
      <c r="F58" s="6">
        <v>100</v>
      </c>
      <c r="G58" s="6">
        <v>100</v>
      </c>
      <c r="H58" s="6">
        <v>100</v>
      </c>
      <c r="I58" s="6">
        <v>100</v>
      </c>
      <c r="J58" s="6">
        <v>100</v>
      </c>
      <c r="K58" s="6">
        <v>100</v>
      </c>
      <c r="L58" s="6">
        <v>100</v>
      </c>
      <c r="M58" s="6">
        <v>100</v>
      </c>
      <c r="N58" s="6">
        <v>100</v>
      </c>
      <c r="O58" s="6">
        <v>1600</v>
      </c>
      <c r="P58" s="6">
        <v>100</v>
      </c>
      <c r="Q58" s="6">
        <v>100</v>
      </c>
      <c r="R58" s="7">
        <v>2700</v>
      </c>
    </row>
    <row r="59" spans="1:18" ht="22.5" x14ac:dyDescent="0.25">
      <c r="A59" s="40"/>
      <c r="B59" s="40"/>
      <c r="C59" s="41" t="s">
        <v>301</v>
      </c>
      <c r="D59" s="5" t="s">
        <v>477</v>
      </c>
      <c r="E59" s="5" t="s">
        <v>478</v>
      </c>
      <c r="F59" s="6">
        <v>400</v>
      </c>
      <c r="G59" s="6">
        <v>400</v>
      </c>
      <c r="H59" s="6">
        <v>400</v>
      </c>
      <c r="I59" s="6">
        <v>400</v>
      </c>
      <c r="J59" s="6">
        <v>400</v>
      </c>
      <c r="K59" s="6">
        <v>400</v>
      </c>
      <c r="L59" s="6">
        <v>400</v>
      </c>
      <c r="M59" s="6">
        <v>400</v>
      </c>
      <c r="N59" s="6">
        <v>400</v>
      </c>
      <c r="O59" s="6">
        <v>400</v>
      </c>
      <c r="P59" s="6">
        <v>400</v>
      </c>
      <c r="Q59" s="6">
        <v>400</v>
      </c>
      <c r="R59" s="7">
        <v>4800</v>
      </c>
    </row>
    <row r="60" spans="1:18" ht="22.5" x14ac:dyDescent="0.25">
      <c r="A60" s="40"/>
      <c r="B60" s="40"/>
      <c r="C60" s="42"/>
      <c r="D60" s="5" t="s">
        <v>479</v>
      </c>
      <c r="E60" s="5" t="s">
        <v>480</v>
      </c>
      <c r="F60" s="6">
        <v>200</v>
      </c>
      <c r="G60" s="6">
        <v>200</v>
      </c>
      <c r="H60" s="6">
        <v>200</v>
      </c>
      <c r="I60" s="6">
        <v>200</v>
      </c>
      <c r="J60" s="6">
        <v>200</v>
      </c>
      <c r="K60" s="6">
        <v>200</v>
      </c>
      <c r="L60" s="6">
        <v>200</v>
      </c>
      <c r="M60" s="6">
        <v>200</v>
      </c>
      <c r="N60" s="6">
        <v>200</v>
      </c>
      <c r="O60" s="6">
        <v>200</v>
      </c>
      <c r="P60" s="6">
        <v>200</v>
      </c>
      <c r="Q60" s="6">
        <v>200</v>
      </c>
      <c r="R60" s="7">
        <v>2400</v>
      </c>
    </row>
    <row r="61" spans="1:18" ht="22.5" x14ac:dyDescent="0.25">
      <c r="A61" s="40"/>
      <c r="B61" s="40"/>
      <c r="C61" s="42"/>
      <c r="D61" s="5" t="s">
        <v>483</v>
      </c>
      <c r="E61" s="5" t="s">
        <v>484</v>
      </c>
      <c r="F61" s="6">
        <v>250</v>
      </c>
      <c r="G61" s="6">
        <v>100</v>
      </c>
      <c r="H61" s="6">
        <v>250</v>
      </c>
      <c r="I61" s="6">
        <v>100</v>
      </c>
      <c r="J61" s="6">
        <v>250</v>
      </c>
      <c r="K61" s="6">
        <v>400</v>
      </c>
      <c r="L61" s="6">
        <v>250</v>
      </c>
      <c r="M61" s="6">
        <v>100</v>
      </c>
      <c r="N61" s="6">
        <v>250</v>
      </c>
      <c r="O61" s="6">
        <v>100</v>
      </c>
      <c r="P61" s="6">
        <v>250</v>
      </c>
      <c r="Q61" s="6">
        <v>100</v>
      </c>
      <c r="R61" s="7">
        <v>2400</v>
      </c>
    </row>
    <row r="62" spans="1:18" ht="22.5" x14ac:dyDescent="0.25">
      <c r="A62" s="40"/>
      <c r="B62" s="40"/>
      <c r="C62" s="42"/>
      <c r="D62" s="5" t="s">
        <v>487</v>
      </c>
      <c r="E62" s="5" t="s">
        <v>488</v>
      </c>
      <c r="F62" s="6">
        <v>1200</v>
      </c>
      <c r="G62" s="6">
        <v>1200</v>
      </c>
      <c r="H62" s="6">
        <v>1200</v>
      </c>
      <c r="I62" s="6">
        <v>1200</v>
      </c>
      <c r="J62" s="6">
        <v>1200</v>
      </c>
      <c r="K62" s="6">
        <v>1200</v>
      </c>
      <c r="L62" s="6">
        <v>1200</v>
      </c>
      <c r="M62" s="6">
        <v>1200</v>
      </c>
      <c r="N62" s="6">
        <v>1200</v>
      </c>
      <c r="O62" s="6">
        <v>1200</v>
      </c>
      <c r="P62" s="6">
        <v>1200</v>
      </c>
      <c r="Q62" s="6">
        <v>1200</v>
      </c>
      <c r="R62" s="7">
        <v>14400</v>
      </c>
    </row>
    <row r="63" spans="1:18" ht="22.5" x14ac:dyDescent="0.25">
      <c r="A63" s="40"/>
      <c r="B63" s="40"/>
      <c r="C63" s="42"/>
      <c r="D63" s="5" t="s">
        <v>489</v>
      </c>
      <c r="E63" s="5" t="s">
        <v>490</v>
      </c>
      <c r="F63" s="6">
        <v>450</v>
      </c>
      <c r="G63" s="6">
        <v>450</v>
      </c>
      <c r="H63" s="6">
        <v>450</v>
      </c>
      <c r="I63" s="6">
        <v>450</v>
      </c>
      <c r="J63" s="6">
        <v>450</v>
      </c>
      <c r="K63" s="6">
        <v>450</v>
      </c>
      <c r="L63" s="6">
        <v>450</v>
      </c>
      <c r="M63" s="6">
        <v>450</v>
      </c>
      <c r="N63" s="6">
        <v>450</v>
      </c>
      <c r="O63" s="6">
        <v>450</v>
      </c>
      <c r="P63" s="6">
        <v>450</v>
      </c>
      <c r="Q63" s="6">
        <v>450</v>
      </c>
      <c r="R63" s="7">
        <v>5400</v>
      </c>
    </row>
    <row r="64" spans="1:18" ht="22.5" x14ac:dyDescent="0.25">
      <c r="A64" s="40"/>
      <c r="B64" s="40"/>
      <c r="C64" s="4" t="s">
        <v>345</v>
      </c>
      <c r="D64" s="5" t="s">
        <v>495</v>
      </c>
      <c r="E64" s="5" t="s">
        <v>496</v>
      </c>
      <c r="F64" s="6">
        <v>13300</v>
      </c>
      <c r="G64" s="6">
        <v>13200</v>
      </c>
      <c r="H64" s="6">
        <v>13000</v>
      </c>
      <c r="I64" s="6">
        <v>13000</v>
      </c>
      <c r="J64" s="6">
        <v>13200</v>
      </c>
      <c r="K64" s="6">
        <v>13000</v>
      </c>
      <c r="L64" s="6">
        <v>13500</v>
      </c>
      <c r="M64" s="6">
        <v>13000</v>
      </c>
      <c r="N64" s="6">
        <v>12500</v>
      </c>
      <c r="O64" s="6">
        <v>12500</v>
      </c>
      <c r="P64" s="6">
        <v>13000</v>
      </c>
      <c r="Q64" s="6">
        <v>13000</v>
      </c>
      <c r="R64" s="7">
        <v>156200</v>
      </c>
    </row>
    <row r="65" spans="1:18" x14ac:dyDescent="0.25">
      <c r="A65" s="40"/>
      <c r="B65" s="40"/>
      <c r="C65" s="8" t="s">
        <v>356</v>
      </c>
      <c r="D65" s="9"/>
      <c r="E65" s="9"/>
      <c r="F65" s="10">
        <v>16400</v>
      </c>
      <c r="G65" s="10">
        <v>16150</v>
      </c>
      <c r="H65" s="10">
        <v>16100</v>
      </c>
      <c r="I65" s="10">
        <v>15950</v>
      </c>
      <c r="J65" s="10">
        <v>16300</v>
      </c>
      <c r="K65" s="10">
        <v>16250</v>
      </c>
      <c r="L65" s="10">
        <v>16600</v>
      </c>
      <c r="M65" s="10">
        <v>15950</v>
      </c>
      <c r="N65" s="10">
        <v>15600</v>
      </c>
      <c r="O65" s="10">
        <v>16950</v>
      </c>
      <c r="P65" s="10">
        <v>16100</v>
      </c>
      <c r="Q65" s="10">
        <v>15950</v>
      </c>
      <c r="R65" s="7">
        <v>194300</v>
      </c>
    </row>
    <row r="66" spans="1:18" x14ac:dyDescent="0.25">
      <c r="A66" s="40"/>
      <c r="B66" s="40"/>
      <c r="C66" s="13" t="s">
        <v>357</v>
      </c>
      <c r="D66" s="9"/>
      <c r="E66" s="9"/>
      <c r="F66" s="14">
        <v>4326</v>
      </c>
      <c r="G66" s="14">
        <v>5963.3</v>
      </c>
      <c r="H66" s="14">
        <v>4852.8999999999996</v>
      </c>
      <c r="I66" s="14">
        <v>4364</v>
      </c>
      <c r="J66" s="14">
        <v>3884</v>
      </c>
      <c r="K66" s="14">
        <v>2752</v>
      </c>
      <c r="L66" s="14">
        <v>3514</v>
      </c>
      <c r="M66" s="14">
        <v>3458</v>
      </c>
      <c r="N66" s="14">
        <v>-790</v>
      </c>
      <c r="O66" s="14">
        <v>-3682</v>
      </c>
      <c r="P66" s="14">
        <v>2380.5</v>
      </c>
      <c r="Q66" s="14">
        <v>2356.5</v>
      </c>
      <c r="R66" s="7">
        <v>33379.199999999997</v>
      </c>
    </row>
    <row r="67" spans="1:18" x14ac:dyDescent="0.25">
      <c r="A67" s="15"/>
      <c r="B67" s="15"/>
      <c r="C67" s="16" t="s">
        <v>534</v>
      </c>
      <c r="D67" s="9"/>
      <c r="E67" s="9"/>
      <c r="F67" s="17">
        <v>-9197.75</v>
      </c>
      <c r="G67" s="17">
        <v>1594.86</v>
      </c>
      <c r="H67" s="17">
        <v>-8228.35</v>
      </c>
      <c r="I67" s="17">
        <v>146.5</v>
      </c>
      <c r="J67" s="17">
        <v>-1649.13</v>
      </c>
      <c r="K67" s="17">
        <v>-6246.75</v>
      </c>
      <c r="L67" s="17">
        <v>-6397.25</v>
      </c>
      <c r="M67" s="17">
        <v>-1490.75</v>
      </c>
      <c r="N67" s="17">
        <v>-10825</v>
      </c>
      <c r="O67" s="17">
        <v>-5760.75</v>
      </c>
      <c r="P67" s="17">
        <v>-4288.88</v>
      </c>
      <c r="Q67" s="17">
        <v>-7662.88</v>
      </c>
      <c r="R67" s="7">
        <v>-60006.13</v>
      </c>
    </row>
  </sheetData>
  <mergeCells count="13">
    <mergeCell ref="C49:C54"/>
    <mergeCell ref="C57:C58"/>
    <mergeCell ref="C59:C63"/>
    <mergeCell ref="A2:A66"/>
    <mergeCell ref="B2:B41"/>
    <mergeCell ref="C3:C8"/>
    <mergeCell ref="C9:C10"/>
    <mergeCell ref="C13:C15"/>
    <mergeCell ref="C16:C30"/>
    <mergeCell ref="C31:C32"/>
    <mergeCell ref="C33:C35"/>
    <mergeCell ref="B42:B66"/>
    <mergeCell ref="C42:C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06CB-B0D5-40BA-8250-7C6B2A82551B}">
  <sheetPr>
    <pageSetUpPr fitToPage="1"/>
  </sheetPr>
  <dimension ref="A1:R261"/>
  <sheetViews>
    <sheetView showGridLines="0" tabSelected="1" workbookViewId="0">
      <selection activeCell="T158" sqref="T158"/>
    </sheetView>
  </sheetViews>
  <sheetFormatPr defaultRowHeight="15" x14ac:dyDescent="0.25"/>
  <cols>
    <col min="1" max="1" width="18.7109375" style="22" customWidth="1"/>
    <col min="2" max="2" width="5.28515625" style="22" customWidth="1"/>
    <col min="3" max="3" width="28.5703125" style="22" customWidth="1"/>
    <col min="4" max="4" width="20.140625" style="22" customWidth="1"/>
    <col min="5" max="5" width="37.42578125" style="22" customWidth="1"/>
    <col min="6" max="6" width="9.140625" style="22" customWidth="1"/>
    <col min="7" max="7" width="12.85546875" style="22" customWidth="1"/>
    <col min="8" max="9" width="9.5703125" style="22" customWidth="1"/>
    <col min="10" max="10" width="10" style="22" customWidth="1"/>
    <col min="11" max="11" width="9.140625" style="22" customWidth="1"/>
    <col min="12" max="12" width="9.5703125" style="22" customWidth="1"/>
    <col min="13" max="13" width="9.140625" style="22" customWidth="1"/>
    <col min="14" max="14" width="9.7109375" style="22" customWidth="1"/>
    <col min="15" max="15" width="9" style="22" customWidth="1"/>
    <col min="16" max="16" width="9.42578125" style="22" customWidth="1"/>
    <col min="17" max="17" width="9.5703125" style="22" customWidth="1"/>
    <col min="18" max="18" width="12.42578125" style="22" customWidth="1"/>
    <col min="19" max="19" width="1" style="22" customWidth="1"/>
    <col min="20" max="16384" width="9.140625" style="22"/>
  </cols>
  <sheetData>
    <row r="1" spans="1:18" ht="22.5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555</v>
      </c>
      <c r="G1" s="20" t="s">
        <v>556</v>
      </c>
      <c r="H1" s="20" t="s">
        <v>557</v>
      </c>
      <c r="I1" s="20" t="s">
        <v>558</v>
      </c>
      <c r="J1" s="20" t="s">
        <v>559</v>
      </c>
      <c r="K1" s="20" t="s">
        <v>560</v>
      </c>
      <c r="L1" s="20" t="s">
        <v>561</v>
      </c>
      <c r="M1" s="20" t="s">
        <v>562</v>
      </c>
      <c r="N1" s="20" t="s">
        <v>563</v>
      </c>
      <c r="O1" s="20" t="s">
        <v>564</v>
      </c>
      <c r="P1" s="20" t="s">
        <v>565</v>
      </c>
      <c r="Q1" s="20" t="s">
        <v>566</v>
      </c>
      <c r="R1" s="21" t="s">
        <v>15</v>
      </c>
    </row>
    <row r="2" spans="1:18" ht="22.5" x14ac:dyDescent="0.25">
      <c r="A2" s="45" t="s">
        <v>16</v>
      </c>
      <c r="B2" s="45" t="s">
        <v>17</v>
      </c>
      <c r="C2" s="43" t="s">
        <v>18</v>
      </c>
      <c r="D2" s="25" t="s">
        <v>19</v>
      </c>
      <c r="E2" s="25" t="s">
        <v>20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>
        <v>0</v>
      </c>
    </row>
    <row r="3" spans="1:18" ht="22.5" x14ac:dyDescent="0.25">
      <c r="A3" s="46"/>
      <c r="B3" s="46"/>
      <c r="C3" s="44"/>
      <c r="D3" s="25" t="s">
        <v>21</v>
      </c>
      <c r="E3" s="25" t="s">
        <v>22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>
        <v>0</v>
      </c>
    </row>
    <row r="4" spans="1:18" x14ac:dyDescent="0.25">
      <c r="A4" s="46"/>
      <c r="B4" s="46"/>
      <c r="C4" s="28" t="s">
        <v>23</v>
      </c>
      <c r="D4" s="29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18">
        <v>0</v>
      </c>
    </row>
    <row r="5" spans="1:18" ht="22.5" x14ac:dyDescent="0.25">
      <c r="A5" s="46"/>
      <c r="B5" s="46"/>
      <c r="C5" s="43" t="s">
        <v>24</v>
      </c>
      <c r="D5" s="25" t="s">
        <v>25</v>
      </c>
      <c r="E5" s="25" t="s">
        <v>26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>
        <v>0</v>
      </c>
    </row>
    <row r="6" spans="1:18" ht="22.5" x14ac:dyDescent="0.25">
      <c r="A6" s="46"/>
      <c r="B6" s="46"/>
      <c r="C6" s="44"/>
      <c r="D6" s="25" t="s">
        <v>27</v>
      </c>
      <c r="E6" s="25" t="s">
        <v>28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>
        <v>0</v>
      </c>
    </row>
    <row r="7" spans="1:18" ht="33.75" x14ac:dyDescent="0.25">
      <c r="A7" s="46"/>
      <c r="B7" s="46"/>
      <c r="C7" s="43" t="s">
        <v>29</v>
      </c>
      <c r="D7" s="25" t="s">
        <v>30</v>
      </c>
      <c r="E7" s="25" t="s">
        <v>31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>
        <v>0</v>
      </c>
    </row>
    <row r="8" spans="1:18" ht="22.5" x14ac:dyDescent="0.25">
      <c r="A8" s="46"/>
      <c r="B8" s="46"/>
      <c r="C8" s="44"/>
      <c r="D8" s="25" t="s">
        <v>32</v>
      </c>
      <c r="E8" s="25" t="s">
        <v>33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>
        <v>0</v>
      </c>
    </row>
    <row r="9" spans="1:18" x14ac:dyDescent="0.25">
      <c r="A9" s="46"/>
      <c r="B9" s="46"/>
      <c r="C9" s="28" t="s">
        <v>34</v>
      </c>
      <c r="D9" s="29"/>
      <c r="E9" s="29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18">
        <v>0</v>
      </c>
    </row>
    <row r="10" spans="1:18" x14ac:dyDescent="0.25">
      <c r="A10" s="46"/>
      <c r="B10" s="46"/>
      <c r="C10" s="30" t="s">
        <v>35</v>
      </c>
      <c r="D10" s="29"/>
      <c r="E10" s="29"/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</row>
    <row r="11" spans="1:18" ht="22.5" x14ac:dyDescent="0.25">
      <c r="A11" s="46"/>
      <c r="B11" s="46"/>
      <c r="C11" s="43" t="s">
        <v>36</v>
      </c>
      <c r="D11" s="25" t="s">
        <v>37</v>
      </c>
      <c r="E11" s="25" t="s">
        <v>38</v>
      </c>
      <c r="F11" s="27">
        <v>50</v>
      </c>
      <c r="G11" s="27">
        <v>50</v>
      </c>
      <c r="H11" s="27">
        <v>50</v>
      </c>
      <c r="I11" s="27">
        <v>50</v>
      </c>
      <c r="J11" s="27">
        <v>50</v>
      </c>
      <c r="K11" s="27">
        <v>50</v>
      </c>
      <c r="L11" s="27">
        <v>50</v>
      </c>
      <c r="M11" s="27">
        <v>50</v>
      </c>
      <c r="N11" s="27">
        <v>50</v>
      </c>
      <c r="O11" s="27">
        <v>50</v>
      </c>
      <c r="P11" s="27">
        <v>50</v>
      </c>
      <c r="Q11" s="27">
        <v>50</v>
      </c>
      <c r="R11" s="27">
        <f>SUM(F11:Q11)</f>
        <v>600</v>
      </c>
    </row>
    <row r="12" spans="1:18" ht="22.5" x14ac:dyDescent="0.25">
      <c r="A12" s="46"/>
      <c r="B12" s="46"/>
      <c r="C12" s="44"/>
      <c r="D12" s="25" t="s">
        <v>39</v>
      </c>
      <c r="E12" s="25" t="s">
        <v>40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f t="shared" ref="R12:R56" si="0">SUM(F12:Q12)</f>
        <v>0</v>
      </c>
    </row>
    <row r="13" spans="1:18" ht="22.5" x14ac:dyDescent="0.25">
      <c r="A13" s="46"/>
      <c r="B13" s="46"/>
      <c r="C13" s="43" t="s">
        <v>41</v>
      </c>
      <c r="D13" s="25" t="s">
        <v>42</v>
      </c>
      <c r="E13" s="25" t="s">
        <v>43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f t="shared" si="0"/>
        <v>0</v>
      </c>
    </row>
    <row r="14" spans="1:18" ht="33.75" x14ac:dyDescent="0.25">
      <c r="A14" s="46"/>
      <c r="B14" s="46"/>
      <c r="C14" s="44"/>
      <c r="D14" s="25" t="s">
        <v>44</v>
      </c>
      <c r="E14" s="25" t="s">
        <v>45</v>
      </c>
      <c r="F14" s="27">
        <v>6500</v>
      </c>
      <c r="G14" s="27">
        <v>6500</v>
      </c>
      <c r="H14" s="27">
        <v>6500</v>
      </c>
      <c r="I14" s="27">
        <v>6500</v>
      </c>
      <c r="J14" s="27">
        <v>6500</v>
      </c>
      <c r="K14" s="27">
        <v>6500</v>
      </c>
      <c r="L14" s="27">
        <v>6500</v>
      </c>
      <c r="M14" s="27">
        <v>6500</v>
      </c>
      <c r="N14" s="27">
        <v>6500</v>
      </c>
      <c r="O14" s="27">
        <v>6500</v>
      </c>
      <c r="P14" s="27">
        <v>6500</v>
      </c>
      <c r="Q14" s="27">
        <v>6500</v>
      </c>
      <c r="R14" s="27">
        <f t="shared" si="0"/>
        <v>78000</v>
      </c>
    </row>
    <row r="15" spans="1:18" ht="22.5" x14ac:dyDescent="0.25">
      <c r="A15" s="46"/>
      <c r="B15" s="46"/>
      <c r="C15" s="44"/>
      <c r="D15" s="25" t="s">
        <v>46</v>
      </c>
      <c r="E15" s="25" t="s">
        <v>47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f t="shared" si="0"/>
        <v>0</v>
      </c>
    </row>
    <row r="16" spans="1:18" ht="33.75" x14ac:dyDescent="0.25">
      <c r="A16" s="46"/>
      <c r="B16" s="46"/>
      <c r="C16" s="44"/>
      <c r="D16" s="25" t="s">
        <v>48</v>
      </c>
      <c r="E16" s="25" t="s">
        <v>49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f t="shared" si="0"/>
        <v>0</v>
      </c>
    </row>
    <row r="17" spans="1:18" ht="33.75" x14ac:dyDescent="0.25">
      <c r="A17" s="46"/>
      <c r="B17" s="46"/>
      <c r="C17" s="44"/>
      <c r="D17" s="25" t="s">
        <v>50</v>
      </c>
      <c r="E17" s="25" t="s">
        <v>51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f t="shared" si="0"/>
        <v>0</v>
      </c>
    </row>
    <row r="18" spans="1:18" ht="33.75" x14ac:dyDescent="0.25">
      <c r="A18" s="46"/>
      <c r="B18" s="46"/>
      <c r="C18" s="44"/>
      <c r="D18" s="25" t="s">
        <v>52</v>
      </c>
      <c r="E18" s="25" t="s">
        <v>53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f t="shared" si="0"/>
        <v>0</v>
      </c>
    </row>
    <row r="19" spans="1:18" ht="33.75" x14ac:dyDescent="0.25">
      <c r="A19" s="46"/>
      <c r="B19" s="46"/>
      <c r="C19" s="44"/>
      <c r="D19" s="25" t="s">
        <v>54</v>
      </c>
      <c r="E19" s="25" t="s">
        <v>55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f t="shared" si="0"/>
        <v>0</v>
      </c>
    </row>
    <row r="20" spans="1:18" ht="33.75" x14ac:dyDescent="0.25">
      <c r="A20" s="46"/>
      <c r="B20" s="46"/>
      <c r="C20" s="44"/>
      <c r="D20" s="25" t="s">
        <v>56</v>
      </c>
      <c r="E20" s="25" t="s">
        <v>57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f t="shared" si="0"/>
        <v>0</v>
      </c>
    </row>
    <row r="21" spans="1:18" ht="33.75" x14ac:dyDescent="0.25">
      <c r="A21" s="46"/>
      <c r="B21" s="46"/>
      <c r="C21" s="44"/>
      <c r="D21" s="25" t="s">
        <v>58</v>
      </c>
      <c r="E21" s="25" t="s">
        <v>59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f t="shared" si="0"/>
        <v>0</v>
      </c>
    </row>
    <row r="22" spans="1:18" ht="33.75" x14ac:dyDescent="0.25">
      <c r="A22" s="46"/>
      <c r="B22" s="46"/>
      <c r="C22" s="44"/>
      <c r="D22" s="25" t="s">
        <v>60</v>
      </c>
      <c r="E22" s="25" t="s">
        <v>61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f t="shared" si="0"/>
        <v>0</v>
      </c>
    </row>
    <row r="23" spans="1:18" ht="33.75" x14ac:dyDescent="0.25">
      <c r="A23" s="46"/>
      <c r="B23" s="46"/>
      <c r="C23" s="44"/>
      <c r="D23" s="25" t="s">
        <v>62</v>
      </c>
      <c r="E23" s="25" t="s">
        <v>63</v>
      </c>
      <c r="F23" s="27">
        <v>0</v>
      </c>
      <c r="G23" s="27">
        <v>0</v>
      </c>
      <c r="H23" s="27">
        <v>0</v>
      </c>
      <c r="I23" s="27">
        <v>0</v>
      </c>
      <c r="J23" s="27">
        <v>500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f t="shared" si="0"/>
        <v>500</v>
      </c>
    </row>
    <row r="24" spans="1:18" ht="33.75" x14ac:dyDescent="0.25">
      <c r="A24" s="46"/>
      <c r="B24" s="46"/>
      <c r="C24" s="44"/>
      <c r="D24" s="25" t="s">
        <v>64</v>
      </c>
      <c r="E24" s="25" t="s">
        <v>65</v>
      </c>
      <c r="F24" s="27">
        <v>1000</v>
      </c>
      <c r="G24" s="27">
        <v>1000</v>
      </c>
      <c r="H24" s="27">
        <v>1000</v>
      </c>
      <c r="I24" s="27">
        <v>1000</v>
      </c>
      <c r="J24" s="27">
        <v>1000</v>
      </c>
      <c r="K24" s="27">
        <v>1000</v>
      </c>
      <c r="L24" s="27">
        <v>1000</v>
      </c>
      <c r="M24" s="27">
        <v>1000</v>
      </c>
      <c r="N24" s="27">
        <v>1000</v>
      </c>
      <c r="O24" s="27">
        <v>1000</v>
      </c>
      <c r="P24" s="27">
        <v>1000</v>
      </c>
      <c r="Q24" s="27">
        <v>1000</v>
      </c>
      <c r="R24" s="27">
        <f t="shared" si="0"/>
        <v>12000</v>
      </c>
    </row>
    <row r="25" spans="1:18" ht="22.5" x14ac:dyDescent="0.25">
      <c r="A25" s="46"/>
      <c r="B25" s="46"/>
      <c r="C25" s="44"/>
      <c r="D25" s="25" t="s">
        <v>66</v>
      </c>
      <c r="E25" s="25" t="s">
        <v>67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f t="shared" si="0"/>
        <v>0</v>
      </c>
    </row>
    <row r="26" spans="1:18" ht="33.75" x14ac:dyDescent="0.25">
      <c r="A26" s="46"/>
      <c r="B26" s="46"/>
      <c r="C26" s="44"/>
      <c r="D26" s="25" t="s">
        <v>68</v>
      </c>
      <c r="E26" s="25" t="s">
        <v>69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f t="shared" si="0"/>
        <v>0</v>
      </c>
    </row>
    <row r="27" spans="1:18" ht="22.5" x14ac:dyDescent="0.25">
      <c r="A27" s="46"/>
      <c r="B27" s="46"/>
      <c r="C27" s="44"/>
      <c r="D27" s="25" t="s">
        <v>70</v>
      </c>
      <c r="E27" s="25" t="s">
        <v>71</v>
      </c>
      <c r="F27" s="27">
        <v>100</v>
      </c>
      <c r="G27" s="27">
        <v>100</v>
      </c>
      <c r="H27" s="27">
        <v>100</v>
      </c>
      <c r="I27" s="27">
        <v>100</v>
      </c>
      <c r="J27" s="27">
        <v>100</v>
      </c>
      <c r="K27" s="27">
        <v>100</v>
      </c>
      <c r="L27" s="27">
        <v>100</v>
      </c>
      <c r="M27" s="27">
        <v>100</v>
      </c>
      <c r="N27" s="27">
        <v>100</v>
      </c>
      <c r="O27" s="27">
        <v>100</v>
      </c>
      <c r="P27" s="27">
        <v>100</v>
      </c>
      <c r="Q27" s="27">
        <v>100</v>
      </c>
      <c r="R27" s="27">
        <f>SUM(F27:Q27)</f>
        <v>1200</v>
      </c>
    </row>
    <row r="28" spans="1:18" ht="22.5" x14ac:dyDescent="0.25">
      <c r="A28" s="46"/>
      <c r="B28" s="46"/>
      <c r="C28" s="44"/>
      <c r="D28" s="25" t="s">
        <v>72</v>
      </c>
      <c r="E28" s="25" t="s">
        <v>73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f t="shared" si="0"/>
        <v>0</v>
      </c>
    </row>
    <row r="29" spans="1:18" ht="33.75" x14ac:dyDescent="0.25">
      <c r="A29" s="46"/>
      <c r="B29" s="46"/>
      <c r="C29" s="44"/>
      <c r="D29" s="25" t="s">
        <v>74</v>
      </c>
      <c r="E29" s="25" t="s">
        <v>75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f t="shared" si="0"/>
        <v>0</v>
      </c>
    </row>
    <row r="30" spans="1:18" ht="22.5" x14ac:dyDescent="0.25">
      <c r="A30" s="46"/>
      <c r="B30" s="46"/>
      <c r="C30" s="44"/>
      <c r="D30" s="25" t="s">
        <v>76</v>
      </c>
      <c r="E30" s="25" t="s">
        <v>77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f t="shared" si="0"/>
        <v>0</v>
      </c>
    </row>
    <row r="31" spans="1:18" ht="33.75" x14ac:dyDescent="0.25">
      <c r="A31" s="46"/>
      <c r="B31" s="46"/>
      <c r="C31" s="44"/>
      <c r="D31" s="25" t="s">
        <v>78</v>
      </c>
      <c r="E31" s="25" t="s">
        <v>79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f t="shared" si="0"/>
        <v>0</v>
      </c>
    </row>
    <row r="32" spans="1:18" ht="33.75" x14ac:dyDescent="0.25">
      <c r="A32" s="46"/>
      <c r="B32" s="46"/>
      <c r="C32" s="44"/>
      <c r="D32" s="25" t="s">
        <v>80</v>
      </c>
      <c r="E32" s="25" t="s">
        <v>81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f t="shared" ref="R32" si="1">SUM(F32:Q32)</f>
        <v>0</v>
      </c>
    </row>
    <row r="33" spans="1:18" ht="33.75" x14ac:dyDescent="0.25">
      <c r="A33" s="46"/>
      <c r="B33" s="46"/>
      <c r="C33" s="44"/>
      <c r="D33" s="25" t="s">
        <v>82</v>
      </c>
      <c r="E33" s="25" t="s">
        <v>83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f t="shared" si="0"/>
        <v>0</v>
      </c>
    </row>
    <row r="34" spans="1:18" ht="22.5" x14ac:dyDescent="0.25">
      <c r="A34" s="46"/>
      <c r="B34" s="46"/>
      <c r="C34" s="44"/>
      <c r="D34" s="25" t="s">
        <v>84</v>
      </c>
      <c r="E34" s="25" t="s">
        <v>85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f t="shared" si="0"/>
        <v>0</v>
      </c>
    </row>
    <row r="35" spans="1:18" ht="33.75" x14ac:dyDescent="0.25">
      <c r="A35" s="46"/>
      <c r="B35" s="46"/>
      <c r="C35" s="44"/>
      <c r="D35" s="25" t="s">
        <v>86</v>
      </c>
      <c r="E35" s="25" t="s">
        <v>87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f t="shared" si="0"/>
        <v>0</v>
      </c>
    </row>
    <row r="36" spans="1:18" ht="22.5" x14ac:dyDescent="0.25">
      <c r="A36" s="46"/>
      <c r="B36" s="46"/>
      <c r="C36" s="44"/>
      <c r="D36" s="25" t="s">
        <v>88</v>
      </c>
      <c r="E36" s="25" t="s">
        <v>89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f t="shared" si="0"/>
        <v>0</v>
      </c>
    </row>
    <row r="37" spans="1:18" ht="22.5" x14ac:dyDescent="0.25">
      <c r="A37" s="46"/>
      <c r="B37" s="46"/>
      <c r="C37" s="44"/>
      <c r="D37" s="25" t="s">
        <v>90</v>
      </c>
      <c r="E37" s="25" t="s">
        <v>91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f t="shared" si="0"/>
        <v>0</v>
      </c>
    </row>
    <row r="38" spans="1:18" ht="22.5" x14ac:dyDescent="0.25">
      <c r="A38" s="46"/>
      <c r="B38" s="46"/>
      <c r="C38" s="44"/>
      <c r="D38" s="25" t="s">
        <v>92</v>
      </c>
      <c r="E38" s="25" t="s">
        <v>93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f t="shared" si="0"/>
        <v>0</v>
      </c>
    </row>
    <row r="39" spans="1:18" ht="22.5" x14ac:dyDescent="0.25">
      <c r="A39" s="46"/>
      <c r="B39" s="46"/>
      <c r="C39" s="44"/>
      <c r="D39" s="25" t="s">
        <v>94</v>
      </c>
      <c r="E39" s="25" t="s">
        <v>95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f t="shared" si="0"/>
        <v>0</v>
      </c>
    </row>
    <row r="40" spans="1:18" ht="22.5" x14ac:dyDescent="0.25">
      <c r="A40" s="46"/>
      <c r="B40" s="46"/>
      <c r="C40" s="44"/>
      <c r="D40" s="25" t="s">
        <v>96</v>
      </c>
      <c r="E40" s="25" t="s">
        <v>97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300</v>
      </c>
      <c r="N40" s="27">
        <v>300</v>
      </c>
      <c r="O40" s="27">
        <v>300</v>
      </c>
      <c r="P40" s="27">
        <v>300</v>
      </c>
      <c r="Q40" s="27">
        <v>0</v>
      </c>
      <c r="R40" s="27">
        <f t="shared" si="0"/>
        <v>1200</v>
      </c>
    </row>
    <row r="41" spans="1:18" ht="22.5" x14ac:dyDescent="0.25">
      <c r="A41" s="46"/>
      <c r="B41" s="46"/>
      <c r="C41" s="43" t="s">
        <v>98</v>
      </c>
      <c r="D41" s="25" t="s">
        <v>99</v>
      </c>
      <c r="E41" s="25" t="s">
        <v>100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f t="shared" si="0"/>
        <v>0</v>
      </c>
    </row>
    <row r="42" spans="1:18" ht="22.5" x14ac:dyDescent="0.25">
      <c r="A42" s="46"/>
      <c r="B42" s="46"/>
      <c r="C42" s="44"/>
      <c r="D42" s="25" t="s">
        <v>101</v>
      </c>
      <c r="E42" s="25" t="s">
        <v>102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f t="shared" si="0"/>
        <v>0</v>
      </c>
    </row>
    <row r="43" spans="1:18" ht="22.5" x14ac:dyDescent="0.25">
      <c r="A43" s="46"/>
      <c r="B43" s="46"/>
      <c r="C43" s="44"/>
      <c r="D43" s="25" t="s">
        <v>103</v>
      </c>
      <c r="E43" s="25" t="s">
        <v>104</v>
      </c>
      <c r="F43" s="27">
        <v>80</v>
      </c>
      <c r="G43" s="27">
        <v>80</v>
      </c>
      <c r="H43" s="27">
        <v>80</v>
      </c>
      <c r="I43" s="27">
        <v>80</v>
      </c>
      <c r="J43" s="27">
        <v>80</v>
      </c>
      <c r="K43" s="27">
        <v>80</v>
      </c>
      <c r="L43" s="27">
        <v>80</v>
      </c>
      <c r="M43" s="27">
        <v>80</v>
      </c>
      <c r="N43" s="27">
        <v>80</v>
      </c>
      <c r="O43" s="27">
        <v>80</v>
      </c>
      <c r="P43" s="27">
        <v>80</v>
      </c>
      <c r="Q43" s="27">
        <v>80</v>
      </c>
      <c r="R43" s="27">
        <f t="shared" si="0"/>
        <v>960</v>
      </c>
    </row>
    <row r="44" spans="1:18" ht="22.5" x14ac:dyDescent="0.25">
      <c r="A44" s="46"/>
      <c r="B44" s="46"/>
      <c r="C44" s="44"/>
      <c r="D44" s="25" t="s">
        <v>105</v>
      </c>
      <c r="E44" s="25" t="s">
        <v>106</v>
      </c>
      <c r="F44" s="27">
        <v>0</v>
      </c>
      <c r="G44" s="27">
        <v>0</v>
      </c>
      <c r="H44" s="27">
        <v>1100</v>
      </c>
      <c r="I44" s="27">
        <v>0</v>
      </c>
      <c r="J44" s="27">
        <v>0</v>
      </c>
      <c r="K44" s="27">
        <v>0</v>
      </c>
      <c r="L44" s="27">
        <v>1100</v>
      </c>
      <c r="M44" s="27">
        <v>0</v>
      </c>
      <c r="N44" s="27">
        <v>0</v>
      </c>
      <c r="O44" s="27">
        <v>1100</v>
      </c>
      <c r="P44" s="27">
        <v>0</v>
      </c>
      <c r="Q44" s="27">
        <v>0</v>
      </c>
      <c r="R44" s="27">
        <f t="shared" si="0"/>
        <v>3300</v>
      </c>
    </row>
    <row r="45" spans="1:18" ht="22.5" x14ac:dyDescent="0.25">
      <c r="A45" s="46"/>
      <c r="B45" s="46"/>
      <c r="C45" s="24" t="s">
        <v>107</v>
      </c>
      <c r="D45" s="25" t="s">
        <v>108</v>
      </c>
      <c r="E45" s="25" t="s">
        <v>109</v>
      </c>
      <c r="F45" s="27">
        <v>8600</v>
      </c>
      <c r="G45" s="27">
        <v>8600</v>
      </c>
      <c r="H45" s="27">
        <v>8600</v>
      </c>
      <c r="I45" s="27">
        <v>8600</v>
      </c>
      <c r="J45" s="27">
        <v>8600</v>
      </c>
      <c r="K45" s="27">
        <v>8600</v>
      </c>
      <c r="L45" s="27">
        <v>8600</v>
      </c>
      <c r="M45" s="27">
        <v>8600</v>
      </c>
      <c r="N45" s="27">
        <v>8600</v>
      </c>
      <c r="O45" s="27">
        <v>8600</v>
      </c>
      <c r="P45" s="27">
        <v>8600</v>
      </c>
      <c r="Q45" s="27">
        <v>8600</v>
      </c>
      <c r="R45" s="27">
        <f t="shared" si="0"/>
        <v>103200</v>
      </c>
    </row>
    <row r="46" spans="1:18" ht="22.5" x14ac:dyDescent="0.25">
      <c r="A46" s="46"/>
      <c r="B46" s="46"/>
      <c r="C46" s="43" t="s">
        <v>110</v>
      </c>
      <c r="D46" s="25" t="s">
        <v>111</v>
      </c>
      <c r="E46" s="25" t="s">
        <v>112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f t="shared" si="0"/>
        <v>0</v>
      </c>
    </row>
    <row r="47" spans="1:18" ht="22.5" x14ac:dyDescent="0.25">
      <c r="A47" s="46"/>
      <c r="B47" s="46"/>
      <c r="C47" s="44"/>
      <c r="D47" s="25" t="s">
        <v>113</v>
      </c>
      <c r="E47" s="25" t="s">
        <v>114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f t="shared" si="0"/>
        <v>0</v>
      </c>
    </row>
    <row r="48" spans="1:18" ht="22.5" x14ac:dyDescent="0.25">
      <c r="A48" s="46"/>
      <c r="B48" s="46"/>
      <c r="C48" s="44"/>
      <c r="D48" s="25" t="s">
        <v>115</v>
      </c>
      <c r="E48" s="25" t="s">
        <v>116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f t="shared" si="0"/>
        <v>0</v>
      </c>
    </row>
    <row r="49" spans="1:18" ht="22.5" x14ac:dyDescent="0.25">
      <c r="A49" s="46"/>
      <c r="B49" s="46"/>
      <c r="C49" s="44"/>
      <c r="D49" s="25" t="s">
        <v>117</v>
      </c>
      <c r="E49" s="25" t="s">
        <v>118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f t="shared" si="0"/>
        <v>0</v>
      </c>
    </row>
    <row r="50" spans="1:18" ht="33.75" x14ac:dyDescent="0.25">
      <c r="A50" s="46"/>
      <c r="B50" s="46"/>
      <c r="C50" s="24" t="s">
        <v>119</v>
      </c>
      <c r="D50" s="25" t="s">
        <v>120</v>
      </c>
      <c r="E50" s="25" t="s">
        <v>121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f t="shared" si="0"/>
        <v>0</v>
      </c>
    </row>
    <row r="51" spans="1:18" ht="22.5" x14ac:dyDescent="0.25">
      <c r="A51" s="46"/>
      <c r="B51" s="46"/>
      <c r="C51" s="24" t="s">
        <v>122</v>
      </c>
      <c r="D51" s="25" t="s">
        <v>123</v>
      </c>
      <c r="E51" s="25" t="s">
        <v>124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f t="shared" si="0"/>
        <v>0</v>
      </c>
    </row>
    <row r="52" spans="1:18" ht="22.5" x14ac:dyDescent="0.25">
      <c r="A52" s="46"/>
      <c r="B52" s="46"/>
      <c r="C52" s="24" t="s">
        <v>125</v>
      </c>
      <c r="D52" s="25" t="s">
        <v>126</v>
      </c>
      <c r="E52" s="25" t="s">
        <v>127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f t="shared" si="0"/>
        <v>0</v>
      </c>
    </row>
    <row r="53" spans="1:18" ht="22.5" x14ac:dyDescent="0.25">
      <c r="A53" s="46"/>
      <c r="B53" s="46"/>
      <c r="C53" s="43" t="s">
        <v>128</v>
      </c>
      <c r="D53" s="25" t="s">
        <v>129</v>
      </c>
      <c r="E53" s="25" t="s">
        <v>130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f t="shared" si="0"/>
        <v>0</v>
      </c>
    </row>
    <row r="54" spans="1:18" ht="22.5" x14ac:dyDescent="0.25">
      <c r="A54" s="46"/>
      <c r="B54" s="46"/>
      <c r="C54" s="44"/>
      <c r="D54" s="25" t="s">
        <v>131</v>
      </c>
      <c r="E54" s="25" t="s">
        <v>132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f t="shared" si="0"/>
        <v>0</v>
      </c>
    </row>
    <row r="55" spans="1:18" ht="22.5" x14ac:dyDescent="0.25">
      <c r="A55" s="46"/>
      <c r="B55" s="46"/>
      <c r="C55" s="44"/>
      <c r="D55" s="25" t="s">
        <v>133</v>
      </c>
      <c r="E55" s="25" t="s">
        <v>134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f t="shared" si="0"/>
        <v>0</v>
      </c>
    </row>
    <row r="56" spans="1:18" ht="22.5" x14ac:dyDescent="0.25">
      <c r="A56" s="46"/>
      <c r="B56" s="46"/>
      <c r="C56" s="44"/>
      <c r="D56" s="25" t="s">
        <v>135</v>
      </c>
      <c r="E56" s="25" t="s">
        <v>136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f t="shared" si="0"/>
        <v>0</v>
      </c>
    </row>
    <row r="57" spans="1:18" x14ac:dyDescent="0.25">
      <c r="A57" s="46"/>
      <c r="B57" s="46"/>
      <c r="C57" s="28" t="s">
        <v>137</v>
      </c>
      <c r="D57" s="29"/>
      <c r="E57" s="29"/>
      <c r="F57" s="27">
        <f>SUM(F11:F56)</f>
        <v>16330</v>
      </c>
      <c r="G57" s="27">
        <f t="shared" ref="G57:R57" si="2">SUM(G11:G56)</f>
        <v>16330</v>
      </c>
      <c r="H57" s="27">
        <f t="shared" si="2"/>
        <v>17430</v>
      </c>
      <c r="I57" s="27">
        <f t="shared" si="2"/>
        <v>16330</v>
      </c>
      <c r="J57" s="27">
        <f t="shared" si="2"/>
        <v>16830</v>
      </c>
      <c r="K57" s="27">
        <f t="shared" si="2"/>
        <v>16330</v>
      </c>
      <c r="L57" s="27">
        <f t="shared" si="2"/>
        <v>17430</v>
      </c>
      <c r="M57" s="27">
        <f t="shared" si="2"/>
        <v>16630</v>
      </c>
      <c r="N57" s="27">
        <f t="shared" si="2"/>
        <v>16630</v>
      </c>
      <c r="O57" s="27">
        <f t="shared" si="2"/>
        <v>17730</v>
      </c>
      <c r="P57" s="27">
        <f t="shared" si="2"/>
        <v>16630</v>
      </c>
      <c r="Q57" s="27">
        <f t="shared" si="2"/>
        <v>16330</v>
      </c>
      <c r="R57" s="27">
        <f t="shared" si="2"/>
        <v>200960</v>
      </c>
    </row>
    <row r="58" spans="1:18" ht="22.5" x14ac:dyDescent="0.25">
      <c r="A58" s="46"/>
      <c r="B58" s="46"/>
      <c r="C58" s="43" t="s">
        <v>138</v>
      </c>
      <c r="D58" s="25" t="s">
        <v>139</v>
      </c>
      <c r="E58" s="25" t="s">
        <v>140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7">
        <v>0</v>
      </c>
    </row>
    <row r="59" spans="1:18" ht="22.5" x14ac:dyDescent="0.25">
      <c r="A59" s="46"/>
      <c r="B59" s="46"/>
      <c r="C59" s="44"/>
      <c r="D59" s="25" t="s">
        <v>141</v>
      </c>
      <c r="E59" s="25" t="s">
        <v>142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7">
        <v>0</v>
      </c>
    </row>
    <row r="60" spans="1:18" ht="22.5" x14ac:dyDescent="0.25">
      <c r="A60" s="46"/>
      <c r="B60" s="46"/>
      <c r="C60" s="43" t="s">
        <v>143</v>
      </c>
      <c r="D60" s="25" t="s">
        <v>144</v>
      </c>
      <c r="E60" s="25" t="s">
        <v>145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7">
        <v>0</v>
      </c>
    </row>
    <row r="61" spans="1:18" ht="22.5" x14ac:dyDescent="0.25">
      <c r="A61" s="46"/>
      <c r="B61" s="46"/>
      <c r="C61" s="44"/>
      <c r="D61" s="25" t="s">
        <v>146</v>
      </c>
      <c r="E61" s="25" t="s">
        <v>147</v>
      </c>
      <c r="F61" s="27">
        <v>120</v>
      </c>
      <c r="G61" s="27">
        <v>120</v>
      </c>
      <c r="H61" s="27">
        <v>120</v>
      </c>
      <c r="I61" s="27">
        <v>120</v>
      </c>
      <c r="J61" s="27">
        <v>120</v>
      </c>
      <c r="K61" s="27">
        <v>120</v>
      </c>
      <c r="L61" s="27">
        <v>120</v>
      </c>
      <c r="M61" s="27">
        <v>120</v>
      </c>
      <c r="N61" s="27">
        <v>120</v>
      </c>
      <c r="O61" s="27">
        <v>120</v>
      </c>
      <c r="P61" s="27">
        <v>120</v>
      </c>
      <c r="Q61" s="27">
        <v>120</v>
      </c>
      <c r="R61" s="27">
        <f>SUM(F61:Q61)</f>
        <v>1440</v>
      </c>
    </row>
    <row r="62" spans="1:18" ht="33.75" x14ac:dyDescent="0.25">
      <c r="A62" s="46"/>
      <c r="B62" s="46"/>
      <c r="C62" s="44"/>
      <c r="D62" s="25" t="s">
        <v>148</v>
      </c>
      <c r="E62" s="25" t="s">
        <v>149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7">
        <v>0</v>
      </c>
    </row>
    <row r="63" spans="1:18" ht="22.5" x14ac:dyDescent="0.25">
      <c r="A63" s="46"/>
      <c r="B63" s="46"/>
      <c r="C63" s="44"/>
      <c r="D63" s="25" t="s">
        <v>150</v>
      </c>
      <c r="E63" s="25" t="s">
        <v>151</v>
      </c>
      <c r="F63" s="27">
        <v>400</v>
      </c>
      <c r="G63" s="27">
        <v>400</v>
      </c>
      <c r="H63" s="27">
        <v>400</v>
      </c>
      <c r="I63" s="27">
        <v>400</v>
      </c>
      <c r="J63" s="27">
        <v>400</v>
      </c>
      <c r="K63" s="27">
        <v>400</v>
      </c>
      <c r="L63" s="27">
        <v>400</v>
      </c>
      <c r="M63" s="27">
        <v>400</v>
      </c>
      <c r="N63" s="27">
        <v>400</v>
      </c>
      <c r="O63" s="27">
        <v>400</v>
      </c>
      <c r="P63" s="27">
        <v>400</v>
      </c>
      <c r="Q63" s="27">
        <v>400</v>
      </c>
      <c r="R63" s="27">
        <f>SUM(F63:Q63)</f>
        <v>4800</v>
      </c>
    </row>
    <row r="64" spans="1:18" ht="22.5" x14ac:dyDescent="0.25">
      <c r="A64" s="46"/>
      <c r="B64" s="46"/>
      <c r="C64" s="44"/>
      <c r="D64" s="25" t="s">
        <v>152</v>
      </c>
      <c r="E64" s="25" t="s">
        <v>153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7">
        <v>0</v>
      </c>
    </row>
    <row r="65" spans="1:18" ht="22.5" x14ac:dyDescent="0.25">
      <c r="A65" s="46"/>
      <c r="B65" s="46"/>
      <c r="C65" s="44"/>
      <c r="D65" s="25" t="s">
        <v>154</v>
      </c>
      <c r="E65" s="25" t="s">
        <v>155</v>
      </c>
      <c r="F65" s="27">
        <v>50</v>
      </c>
      <c r="G65" s="27">
        <v>50</v>
      </c>
      <c r="H65" s="27">
        <v>50</v>
      </c>
      <c r="I65" s="27">
        <v>50</v>
      </c>
      <c r="J65" s="27">
        <v>50</v>
      </c>
      <c r="K65" s="27">
        <v>50</v>
      </c>
      <c r="L65" s="27">
        <v>50</v>
      </c>
      <c r="M65" s="27">
        <v>50</v>
      </c>
      <c r="N65" s="27">
        <v>50</v>
      </c>
      <c r="O65" s="27">
        <v>50</v>
      </c>
      <c r="P65" s="27">
        <v>50</v>
      </c>
      <c r="Q65" s="27">
        <v>50</v>
      </c>
      <c r="R65" s="27">
        <f>SUM(F65:Q65)</f>
        <v>600</v>
      </c>
    </row>
    <row r="66" spans="1:18" ht="33.75" x14ac:dyDescent="0.25">
      <c r="A66" s="46"/>
      <c r="B66" s="46"/>
      <c r="C66" s="43" t="s">
        <v>156</v>
      </c>
      <c r="D66" s="25" t="s">
        <v>157</v>
      </c>
      <c r="E66" s="25" t="s">
        <v>569</v>
      </c>
      <c r="F66" s="27">
        <v>0</v>
      </c>
      <c r="G66" s="27">
        <v>10000</v>
      </c>
      <c r="H66" s="27">
        <v>2000</v>
      </c>
      <c r="I66" s="27">
        <v>2500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f>SUM(F66:Q66)</f>
        <v>14500</v>
      </c>
    </row>
    <row r="67" spans="1:18" ht="33.75" x14ac:dyDescent="0.25">
      <c r="A67" s="46"/>
      <c r="B67" s="46"/>
      <c r="C67" s="44"/>
      <c r="D67" s="25" t="s">
        <v>159</v>
      </c>
      <c r="E67" s="25" t="s">
        <v>160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7">
        <v>0</v>
      </c>
    </row>
    <row r="68" spans="1:18" ht="33.75" x14ac:dyDescent="0.25">
      <c r="A68" s="46"/>
      <c r="B68" s="46"/>
      <c r="C68" s="44"/>
      <c r="D68" s="25" t="s">
        <v>161</v>
      </c>
      <c r="E68" s="25" t="s">
        <v>162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7">
        <v>0</v>
      </c>
    </row>
    <row r="69" spans="1:18" ht="22.5" x14ac:dyDescent="0.25">
      <c r="A69" s="46"/>
      <c r="B69" s="46"/>
      <c r="C69" s="44"/>
      <c r="D69" s="25" t="s">
        <v>163</v>
      </c>
      <c r="E69" s="25" t="s">
        <v>164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</row>
    <row r="70" spans="1:18" ht="33.75" x14ac:dyDescent="0.25">
      <c r="A70" s="46"/>
      <c r="B70" s="46"/>
      <c r="C70" s="44"/>
      <c r="D70" s="25" t="s">
        <v>165</v>
      </c>
      <c r="E70" s="25" t="s">
        <v>166</v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7">
        <v>0</v>
      </c>
    </row>
    <row r="71" spans="1:18" ht="33.75" x14ac:dyDescent="0.25">
      <c r="A71" s="46"/>
      <c r="B71" s="46"/>
      <c r="C71" s="44"/>
      <c r="D71" s="25" t="s">
        <v>167</v>
      </c>
      <c r="E71" s="25" t="s">
        <v>168</v>
      </c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>
        <v>0</v>
      </c>
    </row>
    <row r="72" spans="1:18" ht="33.75" x14ac:dyDescent="0.25">
      <c r="A72" s="46"/>
      <c r="B72" s="46"/>
      <c r="C72" s="44"/>
      <c r="D72" s="25" t="s">
        <v>169</v>
      </c>
      <c r="E72" s="25" t="s">
        <v>170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7">
        <v>0</v>
      </c>
    </row>
    <row r="73" spans="1:18" ht="33.75" x14ac:dyDescent="0.25">
      <c r="A73" s="46"/>
      <c r="B73" s="46"/>
      <c r="C73" s="44"/>
      <c r="D73" s="25" t="s">
        <v>171</v>
      </c>
      <c r="E73" s="25" t="s">
        <v>172</v>
      </c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7">
        <v>0</v>
      </c>
    </row>
    <row r="74" spans="1:18" ht="33.75" x14ac:dyDescent="0.25">
      <c r="A74" s="46"/>
      <c r="B74" s="46"/>
      <c r="C74" s="44"/>
      <c r="D74" s="25" t="s">
        <v>173</v>
      </c>
      <c r="E74" s="25" t="s">
        <v>568</v>
      </c>
      <c r="F74" s="27">
        <v>8000</v>
      </c>
      <c r="G74" s="27">
        <v>8000</v>
      </c>
      <c r="H74" s="27">
        <v>8000</v>
      </c>
      <c r="I74" s="27">
        <v>8000</v>
      </c>
      <c r="J74" s="27">
        <v>8000</v>
      </c>
      <c r="K74" s="27">
        <v>8000</v>
      </c>
      <c r="L74" s="27">
        <v>8000</v>
      </c>
      <c r="M74" s="27">
        <v>8000</v>
      </c>
      <c r="N74" s="27">
        <v>6500</v>
      </c>
      <c r="O74" s="27">
        <v>6500</v>
      </c>
      <c r="P74" s="27">
        <v>8000</v>
      </c>
      <c r="Q74" s="27">
        <v>8000</v>
      </c>
      <c r="R74" s="27">
        <f>SUM(F74:Q74)</f>
        <v>93000</v>
      </c>
    </row>
    <row r="75" spans="1:18" ht="33.75" x14ac:dyDescent="0.25">
      <c r="A75" s="46"/>
      <c r="B75" s="46"/>
      <c r="C75" s="44"/>
      <c r="D75" s="25" t="s">
        <v>175</v>
      </c>
      <c r="E75" s="25" t="s">
        <v>176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7">
        <v>0</v>
      </c>
    </row>
    <row r="76" spans="1:18" ht="33.75" x14ac:dyDescent="0.25">
      <c r="A76" s="46"/>
      <c r="B76" s="46"/>
      <c r="C76" s="44"/>
      <c r="D76" s="25" t="s">
        <v>177</v>
      </c>
      <c r="E76" s="25" t="s">
        <v>178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1000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f>SUM(F76:Q76)</f>
        <v>1000</v>
      </c>
    </row>
    <row r="77" spans="1:18" ht="33.75" x14ac:dyDescent="0.25">
      <c r="A77" s="46"/>
      <c r="B77" s="46"/>
      <c r="C77" s="44"/>
      <c r="D77" s="25" t="s">
        <v>179</v>
      </c>
      <c r="E77" s="25" t="s">
        <v>180</v>
      </c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7">
        <v>0</v>
      </c>
    </row>
    <row r="78" spans="1:18" ht="33.75" x14ac:dyDescent="0.25">
      <c r="A78" s="46"/>
      <c r="B78" s="46"/>
      <c r="C78" s="44"/>
      <c r="D78" s="25" t="s">
        <v>181</v>
      </c>
      <c r="E78" s="25" t="s">
        <v>182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2300</v>
      </c>
      <c r="O78" s="27">
        <v>0</v>
      </c>
      <c r="P78" s="27">
        <v>0</v>
      </c>
      <c r="Q78" s="27">
        <v>0</v>
      </c>
      <c r="R78" s="27">
        <f>SUM(F78:Q78)</f>
        <v>2300</v>
      </c>
    </row>
    <row r="79" spans="1:18" ht="33.75" x14ac:dyDescent="0.25">
      <c r="A79" s="46"/>
      <c r="B79" s="46"/>
      <c r="C79" s="44"/>
      <c r="D79" s="25" t="s">
        <v>183</v>
      </c>
      <c r="E79" s="25" t="s">
        <v>184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7">
        <v>0</v>
      </c>
    </row>
    <row r="80" spans="1:18" ht="33.75" x14ac:dyDescent="0.25">
      <c r="A80" s="46"/>
      <c r="B80" s="46"/>
      <c r="C80" s="44"/>
      <c r="D80" s="25" t="s">
        <v>185</v>
      </c>
      <c r="E80" s="25" t="s">
        <v>186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7">
        <v>0</v>
      </c>
    </row>
    <row r="81" spans="1:18" ht="33.75" x14ac:dyDescent="0.25">
      <c r="A81" s="46"/>
      <c r="B81" s="46"/>
      <c r="C81" s="44"/>
      <c r="D81" s="25" t="s">
        <v>187</v>
      </c>
      <c r="E81" s="25" t="s">
        <v>188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7">
        <v>0</v>
      </c>
    </row>
    <row r="82" spans="1:18" ht="33.75" x14ac:dyDescent="0.25">
      <c r="A82" s="46"/>
      <c r="B82" s="46"/>
      <c r="C82" s="44"/>
      <c r="D82" s="25" t="s">
        <v>189</v>
      </c>
      <c r="E82" s="25" t="s">
        <v>567</v>
      </c>
      <c r="F82" s="27">
        <v>1000</v>
      </c>
      <c r="G82" s="27">
        <v>1000</v>
      </c>
      <c r="H82" s="27">
        <v>1000</v>
      </c>
      <c r="I82" s="27">
        <v>1000</v>
      </c>
      <c r="J82" s="27">
        <v>1000</v>
      </c>
      <c r="K82" s="27">
        <v>1000</v>
      </c>
      <c r="L82" s="27">
        <v>1000</v>
      </c>
      <c r="M82" s="27">
        <v>1000</v>
      </c>
      <c r="N82" s="27">
        <v>800</v>
      </c>
      <c r="O82" s="27">
        <v>800</v>
      </c>
      <c r="P82" s="27">
        <v>1000</v>
      </c>
      <c r="Q82" s="27">
        <v>1000</v>
      </c>
      <c r="R82" s="27">
        <f>SUM(F82:Q82)</f>
        <v>11600</v>
      </c>
    </row>
    <row r="83" spans="1:18" ht="33.75" x14ac:dyDescent="0.25">
      <c r="A83" s="46"/>
      <c r="B83" s="46"/>
      <c r="C83" s="44"/>
      <c r="D83" s="25" t="s">
        <v>191</v>
      </c>
      <c r="E83" s="25" t="s">
        <v>192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1000</v>
      </c>
      <c r="N83" s="27">
        <v>0</v>
      </c>
      <c r="O83" s="27">
        <v>0</v>
      </c>
      <c r="P83" s="27">
        <v>0</v>
      </c>
      <c r="Q83" s="27">
        <v>0</v>
      </c>
      <c r="R83" s="27">
        <f>SUM(F83:Q83)</f>
        <v>1000</v>
      </c>
    </row>
    <row r="84" spans="1:18" ht="33.75" x14ac:dyDescent="0.25">
      <c r="A84" s="46"/>
      <c r="B84" s="46"/>
      <c r="C84" s="44"/>
      <c r="D84" s="25" t="s">
        <v>193</v>
      </c>
      <c r="E84" s="25" t="s">
        <v>194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2500</v>
      </c>
      <c r="Q84" s="27">
        <v>0</v>
      </c>
      <c r="R84" s="27">
        <f>SUM(F84:Q84)</f>
        <v>2500</v>
      </c>
    </row>
    <row r="85" spans="1:18" ht="22.5" x14ac:dyDescent="0.25">
      <c r="A85" s="46"/>
      <c r="B85" s="46"/>
      <c r="C85" s="44"/>
      <c r="D85" s="25" t="s">
        <v>195</v>
      </c>
      <c r="E85" s="25" t="s">
        <v>196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</row>
    <row r="86" spans="1:18" ht="33.75" x14ac:dyDescent="0.25">
      <c r="A86" s="46"/>
      <c r="B86" s="46"/>
      <c r="C86" s="44"/>
      <c r="D86" s="25" t="s">
        <v>197</v>
      </c>
      <c r="E86" s="25" t="s">
        <v>198</v>
      </c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7">
        <v>0</v>
      </c>
    </row>
    <row r="87" spans="1:18" ht="33.75" x14ac:dyDescent="0.25">
      <c r="A87" s="46"/>
      <c r="B87" s="46"/>
      <c r="C87" s="44"/>
      <c r="D87" s="25" t="s">
        <v>199</v>
      </c>
      <c r="E87" s="25" t="s">
        <v>200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1500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f>SUM(F87:Q87)</f>
        <v>1500</v>
      </c>
    </row>
    <row r="88" spans="1:18" ht="33.75" x14ac:dyDescent="0.25">
      <c r="A88" s="46"/>
      <c r="B88" s="46"/>
      <c r="C88" s="44"/>
      <c r="D88" s="25" t="s">
        <v>201</v>
      </c>
      <c r="E88" s="25" t="s">
        <v>202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7">
        <v>0</v>
      </c>
    </row>
    <row r="89" spans="1:18" ht="33.75" x14ac:dyDescent="0.25">
      <c r="A89" s="46"/>
      <c r="B89" s="46"/>
      <c r="C89" s="44"/>
      <c r="D89" s="25" t="s">
        <v>203</v>
      </c>
      <c r="E89" s="25" t="s">
        <v>204</v>
      </c>
      <c r="F89" s="27">
        <v>420</v>
      </c>
      <c r="G89" s="27">
        <v>420</v>
      </c>
      <c r="H89" s="27">
        <v>420</v>
      </c>
      <c r="I89" s="27">
        <v>420</v>
      </c>
      <c r="J89" s="27">
        <v>420</v>
      </c>
      <c r="K89" s="27">
        <v>420</v>
      </c>
      <c r="L89" s="27">
        <v>420</v>
      </c>
      <c r="M89" s="27">
        <v>420</v>
      </c>
      <c r="N89" s="27">
        <v>420</v>
      </c>
      <c r="O89" s="27">
        <v>420</v>
      </c>
      <c r="P89" s="27">
        <v>420</v>
      </c>
      <c r="Q89" s="27">
        <v>420</v>
      </c>
      <c r="R89" s="27">
        <f>SUM(F89:Q89)</f>
        <v>5040</v>
      </c>
    </row>
    <row r="90" spans="1:18" ht="33.75" x14ac:dyDescent="0.25">
      <c r="A90" s="46"/>
      <c r="B90" s="46"/>
      <c r="C90" s="44"/>
      <c r="D90" s="25" t="s">
        <v>205</v>
      </c>
      <c r="E90" s="25" t="s">
        <v>206</v>
      </c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7">
        <v>0</v>
      </c>
    </row>
    <row r="91" spans="1:18" ht="33.75" x14ac:dyDescent="0.25">
      <c r="A91" s="46"/>
      <c r="B91" s="46"/>
      <c r="C91" s="44"/>
      <c r="D91" s="25" t="s">
        <v>207</v>
      </c>
      <c r="E91" s="25" t="s">
        <v>208</v>
      </c>
      <c r="F91" s="27">
        <v>20</v>
      </c>
      <c r="G91" s="27">
        <v>20</v>
      </c>
      <c r="H91" s="27">
        <v>20</v>
      </c>
      <c r="I91" s="27">
        <v>20</v>
      </c>
      <c r="J91" s="27">
        <v>20</v>
      </c>
      <c r="K91" s="27">
        <v>20</v>
      </c>
      <c r="L91" s="27">
        <v>20</v>
      </c>
      <c r="M91" s="27">
        <v>20</v>
      </c>
      <c r="N91" s="27">
        <v>20</v>
      </c>
      <c r="O91" s="27">
        <v>20</v>
      </c>
      <c r="P91" s="27">
        <v>20</v>
      </c>
      <c r="Q91" s="27">
        <v>20</v>
      </c>
      <c r="R91" s="27">
        <f>SUM(F91:Q91)</f>
        <v>240</v>
      </c>
    </row>
    <row r="92" spans="1:18" ht="33.75" x14ac:dyDescent="0.25">
      <c r="A92" s="46"/>
      <c r="B92" s="46"/>
      <c r="C92" s="44"/>
      <c r="D92" s="25" t="s">
        <v>209</v>
      </c>
      <c r="E92" s="25" t="s">
        <v>210</v>
      </c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7">
        <v>0</v>
      </c>
    </row>
    <row r="93" spans="1:18" ht="22.5" x14ac:dyDescent="0.25">
      <c r="A93" s="46"/>
      <c r="B93" s="46"/>
      <c r="C93" s="44"/>
      <c r="D93" s="25" t="s">
        <v>211</v>
      </c>
      <c r="E93" s="25" t="s">
        <v>212</v>
      </c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7">
        <v>0</v>
      </c>
    </row>
    <row r="94" spans="1:18" ht="33.75" x14ac:dyDescent="0.25">
      <c r="A94" s="46"/>
      <c r="B94" s="46"/>
      <c r="C94" s="44"/>
      <c r="D94" s="25" t="s">
        <v>213</v>
      </c>
      <c r="E94" s="25" t="s">
        <v>214</v>
      </c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7">
        <v>0</v>
      </c>
    </row>
    <row r="95" spans="1:18" ht="33.75" x14ac:dyDescent="0.25">
      <c r="A95" s="46"/>
      <c r="B95" s="46"/>
      <c r="C95" s="44"/>
      <c r="D95" s="25" t="s">
        <v>215</v>
      </c>
      <c r="E95" s="25" t="s">
        <v>216</v>
      </c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7">
        <v>0</v>
      </c>
    </row>
    <row r="96" spans="1:18" ht="22.5" x14ac:dyDescent="0.25">
      <c r="A96" s="46"/>
      <c r="B96" s="46"/>
      <c r="C96" s="44"/>
      <c r="D96" s="25" t="s">
        <v>217</v>
      </c>
      <c r="E96" s="25" t="s">
        <v>218</v>
      </c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7">
        <v>0</v>
      </c>
    </row>
    <row r="97" spans="1:18" ht="22.5" x14ac:dyDescent="0.25">
      <c r="A97" s="46"/>
      <c r="B97" s="46"/>
      <c r="C97" s="44"/>
      <c r="D97" s="25" t="s">
        <v>219</v>
      </c>
      <c r="E97" s="25" t="s">
        <v>220</v>
      </c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7">
        <v>0</v>
      </c>
    </row>
    <row r="98" spans="1:18" ht="22.5" x14ac:dyDescent="0.25">
      <c r="A98" s="46"/>
      <c r="B98" s="46"/>
      <c r="C98" s="44"/>
      <c r="D98" s="25" t="s">
        <v>221</v>
      </c>
      <c r="E98" s="25" t="s">
        <v>222</v>
      </c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7">
        <v>0</v>
      </c>
    </row>
    <row r="99" spans="1:18" ht="22.5" x14ac:dyDescent="0.25">
      <c r="A99" s="46"/>
      <c r="B99" s="46"/>
      <c r="C99" s="44"/>
      <c r="D99" s="25" t="s">
        <v>223</v>
      </c>
      <c r="E99" s="25" t="s">
        <v>224</v>
      </c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7">
        <v>0</v>
      </c>
    </row>
    <row r="100" spans="1:18" ht="33.75" x14ac:dyDescent="0.25">
      <c r="A100" s="46"/>
      <c r="B100" s="46"/>
      <c r="C100" s="44"/>
      <c r="D100" s="25" t="s">
        <v>225</v>
      </c>
      <c r="E100" s="25" t="s">
        <v>226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7">
        <v>0</v>
      </c>
    </row>
    <row r="101" spans="1:18" ht="22.5" x14ac:dyDescent="0.25">
      <c r="A101" s="46"/>
      <c r="B101" s="46"/>
      <c r="C101" s="44"/>
      <c r="D101" s="25" t="s">
        <v>227</v>
      </c>
      <c r="E101" s="25" t="s">
        <v>228</v>
      </c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7">
        <v>0</v>
      </c>
    </row>
    <row r="102" spans="1:18" ht="22.5" x14ac:dyDescent="0.25">
      <c r="A102" s="46"/>
      <c r="B102" s="46"/>
      <c r="C102" s="44"/>
      <c r="D102" s="25" t="s">
        <v>229</v>
      </c>
      <c r="E102" s="25" t="s">
        <v>230</v>
      </c>
      <c r="F102" s="27">
        <v>200</v>
      </c>
      <c r="G102" s="27">
        <v>0</v>
      </c>
      <c r="H102" s="27">
        <v>0</v>
      </c>
      <c r="I102" s="27">
        <v>200</v>
      </c>
      <c r="J102" s="27">
        <v>0</v>
      </c>
      <c r="K102" s="27">
        <v>200</v>
      </c>
      <c r="L102" s="27">
        <v>0</v>
      </c>
      <c r="M102" s="27">
        <v>200</v>
      </c>
      <c r="N102" s="27">
        <v>0</v>
      </c>
      <c r="O102" s="27">
        <v>200</v>
      </c>
      <c r="P102" s="27">
        <v>0</v>
      </c>
      <c r="Q102" s="27">
        <v>200</v>
      </c>
      <c r="R102" s="27">
        <f>SUM(F102:Q102)</f>
        <v>1200</v>
      </c>
    </row>
    <row r="103" spans="1:18" ht="22.5" x14ac:dyDescent="0.25">
      <c r="A103" s="46"/>
      <c r="B103" s="46"/>
      <c r="C103" s="44"/>
      <c r="D103" s="25" t="s">
        <v>231</v>
      </c>
      <c r="E103" s="25" t="s">
        <v>232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7">
        <v>0</v>
      </c>
    </row>
    <row r="104" spans="1:18" ht="22.5" x14ac:dyDescent="0.25">
      <c r="A104" s="46"/>
      <c r="B104" s="46"/>
      <c r="C104" s="44"/>
      <c r="D104" s="25" t="s">
        <v>233</v>
      </c>
      <c r="E104" s="25" t="s">
        <v>234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5000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2000</v>
      </c>
      <c r="R104" s="27">
        <f>SUM(F104:Q104)</f>
        <v>7000</v>
      </c>
    </row>
    <row r="105" spans="1:18" ht="33.75" x14ac:dyDescent="0.25">
      <c r="A105" s="46"/>
      <c r="B105" s="46"/>
      <c r="C105" s="44"/>
      <c r="D105" s="25" t="s">
        <v>235</v>
      </c>
      <c r="E105" s="25" t="s">
        <v>236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2700</v>
      </c>
      <c r="N105" s="27">
        <v>0</v>
      </c>
      <c r="O105" s="27">
        <v>0</v>
      </c>
      <c r="P105" s="27">
        <v>0</v>
      </c>
      <c r="Q105" s="27">
        <v>0</v>
      </c>
      <c r="R105" s="27">
        <f>SUM(F105:Q105)</f>
        <v>2700</v>
      </c>
    </row>
    <row r="106" spans="1:18" ht="22.5" x14ac:dyDescent="0.25">
      <c r="A106" s="46"/>
      <c r="B106" s="46"/>
      <c r="C106" s="44"/>
      <c r="D106" s="25" t="s">
        <v>237</v>
      </c>
      <c r="E106" s="25" t="s">
        <v>238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5500</v>
      </c>
      <c r="N106" s="27">
        <v>0</v>
      </c>
      <c r="O106" s="27">
        <v>0</v>
      </c>
      <c r="P106" s="27">
        <v>0</v>
      </c>
      <c r="Q106" s="27">
        <v>0</v>
      </c>
      <c r="R106" s="27">
        <f>SUM(F106:Q106)</f>
        <v>5500</v>
      </c>
    </row>
    <row r="107" spans="1:18" ht="33.75" x14ac:dyDescent="0.25">
      <c r="A107" s="46"/>
      <c r="B107" s="46"/>
      <c r="C107" s="44"/>
      <c r="D107" s="25" t="s">
        <v>239</v>
      </c>
      <c r="E107" s="25" t="s">
        <v>570</v>
      </c>
      <c r="F107" s="27">
        <v>400</v>
      </c>
      <c r="G107" s="27">
        <v>400</v>
      </c>
      <c r="H107" s="27">
        <v>400</v>
      </c>
      <c r="I107" s="27">
        <v>400</v>
      </c>
      <c r="J107" s="27">
        <v>400</v>
      </c>
      <c r="K107" s="27">
        <v>400</v>
      </c>
      <c r="L107" s="27">
        <v>400</v>
      </c>
      <c r="M107" s="27">
        <v>400</v>
      </c>
      <c r="N107" s="27">
        <v>400</v>
      </c>
      <c r="O107" s="27">
        <v>400</v>
      </c>
      <c r="P107" s="27">
        <v>400</v>
      </c>
      <c r="Q107" s="27">
        <v>400</v>
      </c>
      <c r="R107" s="27">
        <f>SUM(F107:Q107)</f>
        <v>4800</v>
      </c>
    </row>
    <row r="108" spans="1:18" ht="33.75" x14ac:dyDescent="0.25">
      <c r="A108" s="46"/>
      <c r="B108" s="46"/>
      <c r="C108" s="44"/>
      <c r="D108" s="25" t="s">
        <v>241</v>
      </c>
      <c r="E108" s="25" t="s">
        <v>242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</row>
    <row r="109" spans="1:18" ht="22.5" x14ac:dyDescent="0.25">
      <c r="A109" s="46"/>
      <c r="B109" s="46"/>
      <c r="C109" s="43" t="s">
        <v>243</v>
      </c>
      <c r="D109" s="25" t="s">
        <v>244</v>
      </c>
      <c r="E109" s="25" t="s">
        <v>245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7">
        <v>0</v>
      </c>
    </row>
    <row r="110" spans="1:18" ht="22.5" x14ac:dyDescent="0.25">
      <c r="A110" s="46"/>
      <c r="B110" s="46"/>
      <c r="C110" s="44"/>
      <c r="D110" s="25" t="s">
        <v>246</v>
      </c>
      <c r="E110" s="25" t="s">
        <v>247</v>
      </c>
      <c r="F110" s="27">
        <v>250</v>
      </c>
      <c r="G110" s="27">
        <v>250</v>
      </c>
      <c r="H110" s="27">
        <v>250</v>
      </c>
      <c r="I110" s="27">
        <v>250</v>
      </c>
      <c r="J110" s="27">
        <v>250</v>
      </c>
      <c r="K110" s="27">
        <v>250</v>
      </c>
      <c r="L110" s="27">
        <v>250</v>
      </c>
      <c r="M110" s="27">
        <v>250</v>
      </c>
      <c r="N110" s="27">
        <v>250</v>
      </c>
      <c r="O110" s="27">
        <v>250</v>
      </c>
      <c r="P110" s="27">
        <v>250</v>
      </c>
      <c r="Q110" s="27">
        <v>250</v>
      </c>
      <c r="R110" s="27">
        <f>SUM(F110:Q110)</f>
        <v>3000</v>
      </c>
    </row>
    <row r="111" spans="1:18" ht="22.5" x14ac:dyDescent="0.25">
      <c r="A111" s="46"/>
      <c r="B111" s="46"/>
      <c r="C111" s="44"/>
      <c r="D111" s="25" t="s">
        <v>248</v>
      </c>
      <c r="E111" s="25" t="s">
        <v>249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7">
        <v>0</v>
      </c>
    </row>
    <row r="112" spans="1:18" ht="22.5" x14ac:dyDescent="0.25">
      <c r="A112" s="46"/>
      <c r="B112" s="46"/>
      <c r="C112" s="44"/>
      <c r="D112" s="25" t="s">
        <v>250</v>
      </c>
      <c r="E112" s="25" t="s">
        <v>251</v>
      </c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7">
        <v>0</v>
      </c>
    </row>
    <row r="113" spans="1:18" ht="22.5" x14ac:dyDescent="0.25">
      <c r="A113" s="46"/>
      <c r="B113" s="46"/>
      <c r="C113" s="44"/>
      <c r="D113" s="25" t="s">
        <v>252</v>
      </c>
      <c r="E113" s="25" t="s">
        <v>253</v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7">
        <v>0</v>
      </c>
    </row>
    <row r="114" spans="1:18" ht="22.5" x14ac:dyDescent="0.25">
      <c r="A114" s="46"/>
      <c r="B114" s="46"/>
      <c r="C114" s="44"/>
      <c r="D114" s="25" t="s">
        <v>254</v>
      </c>
      <c r="E114" s="25" t="s">
        <v>255</v>
      </c>
      <c r="F114" s="27">
        <v>50</v>
      </c>
      <c r="G114" s="27">
        <v>50</v>
      </c>
      <c r="H114" s="27">
        <v>50</v>
      </c>
      <c r="I114" s="27">
        <v>50</v>
      </c>
      <c r="J114" s="27">
        <v>50</v>
      </c>
      <c r="K114" s="27">
        <v>50</v>
      </c>
      <c r="L114" s="27">
        <v>50</v>
      </c>
      <c r="M114" s="27">
        <v>50</v>
      </c>
      <c r="N114" s="27">
        <v>50</v>
      </c>
      <c r="O114" s="27">
        <v>50</v>
      </c>
      <c r="P114" s="27">
        <v>50</v>
      </c>
      <c r="Q114" s="27">
        <v>50</v>
      </c>
      <c r="R114" s="27">
        <f>SUM(F114:Q114)</f>
        <v>600</v>
      </c>
    </row>
    <row r="115" spans="1:18" ht="33.75" x14ac:dyDescent="0.25">
      <c r="A115" s="46"/>
      <c r="B115" s="46"/>
      <c r="C115" s="24" t="s">
        <v>256</v>
      </c>
      <c r="D115" s="25" t="s">
        <v>257</v>
      </c>
      <c r="E115" s="25" t="s">
        <v>258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7">
        <v>0</v>
      </c>
    </row>
    <row r="116" spans="1:18" ht="22.5" x14ac:dyDescent="0.25">
      <c r="A116" s="46"/>
      <c r="B116" s="46"/>
      <c r="C116" s="43" t="s">
        <v>259</v>
      </c>
      <c r="D116" s="25" t="s">
        <v>260</v>
      </c>
      <c r="E116" s="25" t="s">
        <v>261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7">
        <v>0</v>
      </c>
    </row>
    <row r="117" spans="1:18" ht="22.5" x14ac:dyDescent="0.25">
      <c r="A117" s="46"/>
      <c r="B117" s="46"/>
      <c r="C117" s="44"/>
      <c r="D117" s="25" t="s">
        <v>262</v>
      </c>
      <c r="E117" s="25" t="s">
        <v>263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7">
        <v>0</v>
      </c>
    </row>
    <row r="118" spans="1:18" ht="22.5" x14ac:dyDescent="0.25">
      <c r="A118" s="46"/>
      <c r="B118" s="46"/>
      <c r="C118" s="44"/>
      <c r="D118" s="25" t="s">
        <v>264</v>
      </c>
      <c r="E118" s="25" t="s">
        <v>265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7">
        <v>0</v>
      </c>
    </row>
    <row r="119" spans="1:18" ht="22.5" x14ac:dyDescent="0.25">
      <c r="A119" s="46"/>
      <c r="B119" s="46"/>
      <c r="C119" s="44"/>
      <c r="D119" s="25" t="s">
        <v>266</v>
      </c>
      <c r="E119" s="25" t="s">
        <v>267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7">
        <v>0</v>
      </c>
    </row>
    <row r="120" spans="1:18" ht="22.5" x14ac:dyDescent="0.25">
      <c r="A120" s="46"/>
      <c r="B120" s="46"/>
      <c r="C120" s="44"/>
      <c r="D120" s="25" t="s">
        <v>268</v>
      </c>
      <c r="E120" s="25" t="s">
        <v>269</v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7">
        <v>0</v>
      </c>
    </row>
    <row r="121" spans="1:18" ht="22.5" x14ac:dyDescent="0.25">
      <c r="A121" s="46"/>
      <c r="B121" s="46"/>
      <c r="C121" s="44"/>
      <c r="D121" s="25" t="s">
        <v>270</v>
      </c>
      <c r="E121" s="25" t="s">
        <v>271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7">
        <v>0</v>
      </c>
    </row>
    <row r="122" spans="1:18" ht="22.5" x14ac:dyDescent="0.25">
      <c r="A122" s="46"/>
      <c r="B122" s="46"/>
      <c r="C122" s="43" t="s">
        <v>272</v>
      </c>
      <c r="D122" s="25" t="s">
        <v>550</v>
      </c>
      <c r="E122" s="25" t="s">
        <v>549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f>SUM(F122:Q122)</f>
        <v>0</v>
      </c>
    </row>
    <row r="123" spans="1:18" ht="33.75" x14ac:dyDescent="0.25">
      <c r="A123" s="46"/>
      <c r="B123" s="46"/>
      <c r="C123" s="44"/>
      <c r="D123" s="25" t="s">
        <v>273</v>
      </c>
      <c r="E123" s="25" t="s">
        <v>274</v>
      </c>
      <c r="F123" s="27">
        <f>SUM(F173*0.06)</f>
        <v>2136</v>
      </c>
      <c r="G123" s="27">
        <f t="shared" ref="G123:R123" si="3">SUM(G173*0.06)</f>
        <v>2403</v>
      </c>
      <c r="H123" s="27">
        <f t="shared" si="3"/>
        <v>2199</v>
      </c>
      <c r="I123" s="27">
        <f t="shared" si="3"/>
        <v>2148</v>
      </c>
      <c r="J123" s="27">
        <f t="shared" si="3"/>
        <v>2010</v>
      </c>
      <c r="K123" s="27">
        <f t="shared" si="3"/>
        <v>2046</v>
      </c>
      <c r="L123" s="27">
        <f t="shared" si="3"/>
        <v>2157</v>
      </c>
      <c r="M123" s="27">
        <f t="shared" si="3"/>
        <v>2136</v>
      </c>
      <c r="N123" s="27">
        <f t="shared" si="3"/>
        <v>1557</v>
      </c>
      <c r="O123" s="27">
        <f t="shared" si="3"/>
        <v>1443</v>
      </c>
      <c r="P123" s="27">
        <f t="shared" si="3"/>
        <v>1983</v>
      </c>
      <c r="Q123" s="27">
        <f t="shared" si="3"/>
        <v>1962</v>
      </c>
      <c r="R123" s="27">
        <f t="shared" si="3"/>
        <v>24180</v>
      </c>
    </row>
    <row r="124" spans="1:18" ht="22.5" x14ac:dyDescent="0.25">
      <c r="A124" s="46"/>
      <c r="B124" s="46"/>
      <c r="C124" s="44"/>
      <c r="D124" s="25" t="s">
        <v>275</v>
      </c>
      <c r="E124" s="25" t="s">
        <v>276</v>
      </c>
      <c r="F124" s="27">
        <f>SUM(F173*0.0025)</f>
        <v>89</v>
      </c>
      <c r="G124" s="27">
        <f t="shared" ref="G124:R124" si="4">SUM(G173*0.0025)</f>
        <v>100.125</v>
      </c>
      <c r="H124" s="27">
        <f t="shared" si="4"/>
        <v>91.625</v>
      </c>
      <c r="I124" s="27">
        <f t="shared" si="4"/>
        <v>89.5</v>
      </c>
      <c r="J124" s="27">
        <f t="shared" si="4"/>
        <v>83.75</v>
      </c>
      <c r="K124" s="27">
        <f t="shared" si="4"/>
        <v>85.25</v>
      </c>
      <c r="L124" s="27">
        <f t="shared" si="4"/>
        <v>89.875</v>
      </c>
      <c r="M124" s="27">
        <f t="shared" si="4"/>
        <v>89</v>
      </c>
      <c r="N124" s="27">
        <f t="shared" si="4"/>
        <v>64.875</v>
      </c>
      <c r="O124" s="27">
        <f t="shared" si="4"/>
        <v>60.125</v>
      </c>
      <c r="P124" s="27">
        <f t="shared" si="4"/>
        <v>82.625</v>
      </c>
      <c r="Q124" s="27">
        <f t="shared" si="4"/>
        <v>81.75</v>
      </c>
      <c r="R124" s="27">
        <f t="shared" si="4"/>
        <v>1007.5</v>
      </c>
    </row>
    <row r="125" spans="1:18" ht="22.5" x14ac:dyDescent="0.25">
      <c r="A125" s="46"/>
      <c r="B125" s="46"/>
      <c r="C125" s="43" t="s">
        <v>277</v>
      </c>
      <c r="D125" s="25" t="s">
        <v>278</v>
      </c>
      <c r="E125" s="25" t="s">
        <v>279</v>
      </c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7">
        <v>0</v>
      </c>
    </row>
    <row r="126" spans="1:18" ht="22.5" x14ac:dyDescent="0.25">
      <c r="A126" s="46"/>
      <c r="B126" s="46"/>
      <c r="C126" s="44"/>
      <c r="D126" s="25" t="s">
        <v>280</v>
      </c>
      <c r="E126" s="25" t="s">
        <v>281</v>
      </c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7">
        <v>0</v>
      </c>
    </row>
    <row r="127" spans="1:18" ht="22.5" x14ac:dyDescent="0.25">
      <c r="A127" s="46"/>
      <c r="B127" s="46"/>
      <c r="C127" s="44"/>
      <c r="D127" s="25" t="s">
        <v>282</v>
      </c>
      <c r="E127" s="25" t="s">
        <v>283</v>
      </c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7">
        <v>0</v>
      </c>
    </row>
    <row r="128" spans="1:18" ht="22.5" x14ac:dyDescent="0.25">
      <c r="A128" s="46"/>
      <c r="B128" s="46"/>
      <c r="C128" s="44"/>
      <c r="D128" s="25" t="s">
        <v>284</v>
      </c>
      <c r="E128" s="25" t="s">
        <v>285</v>
      </c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7">
        <v>0</v>
      </c>
    </row>
    <row r="129" spans="1:18" ht="22.5" x14ac:dyDescent="0.25">
      <c r="A129" s="46"/>
      <c r="B129" s="46"/>
      <c r="C129" s="44"/>
      <c r="D129" s="25" t="s">
        <v>286</v>
      </c>
      <c r="E129" s="25" t="s">
        <v>287</v>
      </c>
      <c r="F129" s="27">
        <v>250</v>
      </c>
      <c r="G129" s="27">
        <v>250</v>
      </c>
      <c r="H129" s="27">
        <v>250</v>
      </c>
      <c r="I129" s="27">
        <v>250</v>
      </c>
      <c r="J129" s="27">
        <v>250</v>
      </c>
      <c r="K129" s="27">
        <v>250</v>
      </c>
      <c r="L129" s="27">
        <v>250</v>
      </c>
      <c r="M129" s="27">
        <v>250</v>
      </c>
      <c r="N129" s="27">
        <v>250</v>
      </c>
      <c r="O129" s="27">
        <v>250</v>
      </c>
      <c r="P129" s="27">
        <v>250</v>
      </c>
      <c r="Q129" s="27">
        <v>250</v>
      </c>
      <c r="R129" s="27">
        <f>SUM(F129:Q129)</f>
        <v>3000</v>
      </c>
    </row>
    <row r="130" spans="1:18" ht="22.5" x14ac:dyDescent="0.25">
      <c r="A130" s="46"/>
      <c r="B130" s="46"/>
      <c r="C130" s="44"/>
      <c r="D130" s="25" t="s">
        <v>288</v>
      </c>
      <c r="E130" s="25" t="s">
        <v>289</v>
      </c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7">
        <v>0</v>
      </c>
    </row>
    <row r="131" spans="1:18" ht="22.5" x14ac:dyDescent="0.25">
      <c r="A131" s="46"/>
      <c r="B131" s="46"/>
      <c r="C131" s="44"/>
      <c r="D131" s="25" t="s">
        <v>290</v>
      </c>
      <c r="E131" s="25" t="s">
        <v>291</v>
      </c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7">
        <v>0</v>
      </c>
    </row>
    <row r="132" spans="1:18" ht="22.5" x14ac:dyDescent="0.25">
      <c r="A132" s="46"/>
      <c r="B132" s="46"/>
      <c r="C132" s="44"/>
      <c r="D132" s="25" t="s">
        <v>292</v>
      </c>
      <c r="E132" s="25" t="s">
        <v>293</v>
      </c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7">
        <v>0</v>
      </c>
    </row>
    <row r="133" spans="1:18" ht="22.5" x14ac:dyDescent="0.25">
      <c r="A133" s="46"/>
      <c r="B133" s="46"/>
      <c r="C133" s="44"/>
      <c r="D133" s="25" t="s">
        <v>294</v>
      </c>
      <c r="E133" s="25" t="s">
        <v>295</v>
      </c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7">
        <v>0</v>
      </c>
    </row>
    <row r="134" spans="1:18" ht="22.5" x14ac:dyDescent="0.25">
      <c r="A134" s="46"/>
      <c r="B134" s="46"/>
      <c r="C134" s="43" t="s">
        <v>296</v>
      </c>
      <c r="D134" s="25" t="s">
        <v>297</v>
      </c>
      <c r="E134" s="25" t="s">
        <v>298</v>
      </c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7">
        <v>0</v>
      </c>
    </row>
    <row r="135" spans="1:18" ht="22.5" x14ac:dyDescent="0.25">
      <c r="A135" s="46"/>
      <c r="B135" s="46"/>
      <c r="C135" s="44"/>
      <c r="D135" s="25" t="s">
        <v>299</v>
      </c>
      <c r="E135" s="25" t="s">
        <v>300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7">
        <v>0</v>
      </c>
    </row>
    <row r="136" spans="1:18" ht="22.5" x14ac:dyDescent="0.25">
      <c r="A136" s="46"/>
      <c r="B136" s="46"/>
      <c r="C136" s="43" t="s">
        <v>301</v>
      </c>
      <c r="D136" s="25" t="s">
        <v>302</v>
      </c>
      <c r="E136" s="25" t="s">
        <v>303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7">
        <v>0</v>
      </c>
    </row>
    <row r="137" spans="1:18" ht="22.5" x14ac:dyDescent="0.25">
      <c r="A137" s="46"/>
      <c r="B137" s="46"/>
      <c r="C137" s="44"/>
      <c r="D137" s="25" t="s">
        <v>304</v>
      </c>
      <c r="E137" s="25" t="s">
        <v>305</v>
      </c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7">
        <v>0</v>
      </c>
    </row>
    <row r="138" spans="1:18" ht="22.5" x14ac:dyDescent="0.25">
      <c r="A138" s="46"/>
      <c r="B138" s="46"/>
      <c r="C138" s="44"/>
      <c r="D138" s="25" t="s">
        <v>306</v>
      </c>
      <c r="E138" s="25" t="s">
        <v>307</v>
      </c>
      <c r="F138" s="27">
        <v>60</v>
      </c>
      <c r="G138" s="27">
        <v>60</v>
      </c>
      <c r="H138" s="27">
        <v>60</v>
      </c>
      <c r="I138" s="27">
        <v>60</v>
      </c>
      <c r="J138" s="27">
        <v>60</v>
      </c>
      <c r="K138" s="27">
        <v>60</v>
      </c>
      <c r="L138" s="27">
        <v>60</v>
      </c>
      <c r="M138" s="27">
        <v>60</v>
      </c>
      <c r="N138" s="27">
        <v>60</v>
      </c>
      <c r="O138" s="27">
        <v>60</v>
      </c>
      <c r="P138" s="27">
        <v>60</v>
      </c>
      <c r="Q138" s="27">
        <v>60</v>
      </c>
      <c r="R138" s="27">
        <f>SUM(F138:Q138)</f>
        <v>720</v>
      </c>
    </row>
    <row r="139" spans="1:18" ht="22.5" x14ac:dyDescent="0.25">
      <c r="A139" s="46"/>
      <c r="B139" s="46"/>
      <c r="C139" s="44"/>
      <c r="D139" s="25" t="s">
        <v>308</v>
      </c>
      <c r="E139" s="25" t="s">
        <v>309</v>
      </c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7">
        <v>0</v>
      </c>
    </row>
    <row r="140" spans="1:18" ht="22.5" x14ac:dyDescent="0.25">
      <c r="A140" s="46"/>
      <c r="B140" s="46"/>
      <c r="C140" s="44"/>
      <c r="D140" s="25" t="s">
        <v>310</v>
      </c>
      <c r="E140" s="25" t="s">
        <v>311</v>
      </c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7">
        <v>0</v>
      </c>
    </row>
    <row r="141" spans="1:18" ht="22.5" x14ac:dyDescent="0.25">
      <c r="A141" s="46"/>
      <c r="B141" s="46"/>
      <c r="C141" s="44"/>
      <c r="D141" s="25" t="s">
        <v>312</v>
      </c>
      <c r="E141" s="25" t="s">
        <v>313</v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7">
        <v>0</v>
      </c>
    </row>
    <row r="142" spans="1:18" ht="22.5" x14ac:dyDescent="0.25">
      <c r="A142" s="46"/>
      <c r="B142" s="46"/>
      <c r="C142" s="44"/>
      <c r="D142" s="25" t="s">
        <v>314</v>
      </c>
      <c r="E142" s="25" t="s">
        <v>315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7">
        <v>0</v>
      </c>
    </row>
    <row r="143" spans="1:18" ht="22.5" x14ac:dyDescent="0.25">
      <c r="A143" s="46"/>
      <c r="B143" s="46"/>
      <c r="C143" s="44"/>
      <c r="D143" s="25" t="s">
        <v>316</v>
      </c>
      <c r="E143" s="25" t="s">
        <v>317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7">
        <v>0</v>
      </c>
    </row>
    <row r="144" spans="1:18" ht="22.5" x14ac:dyDescent="0.25">
      <c r="A144" s="46"/>
      <c r="B144" s="46"/>
      <c r="C144" s="44"/>
      <c r="D144" s="25" t="s">
        <v>318</v>
      </c>
      <c r="E144" s="25" t="s">
        <v>319</v>
      </c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7">
        <v>0</v>
      </c>
    </row>
    <row r="145" spans="1:18" ht="22.5" x14ac:dyDescent="0.25">
      <c r="A145" s="46"/>
      <c r="B145" s="46"/>
      <c r="C145" s="44"/>
      <c r="D145" s="25" t="s">
        <v>320</v>
      </c>
      <c r="E145" s="25" t="s">
        <v>321</v>
      </c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7">
        <v>0</v>
      </c>
    </row>
    <row r="146" spans="1:18" ht="22.5" x14ac:dyDescent="0.25">
      <c r="A146" s="46"/>
      <c r="B146" s="46"/>
      <c r="C146" s="44"/>
      <c r="D146" s="25" t="s">
        <v>322</v>
      </c>
      <c r="E146" s="25" t="s">
        <v>323</v>
      </c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7">
        <v>0</v>
      </c>
    </row>
    <row r="147" spans="1:18" ht="22.5" x14ac:dyDescent="0.25">
      <c r="A147" s="46"/>
      <c r="B147" s="46"/>
      <c r="C147" s="44"/>
      <c r="D147" s="25" t="s">
        <v>324</v>
      </c>
      <c r="E147" s="25" t="s">
        <v>325</v>
      </c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7">
        <v>0</v>
      </c>
    </row>
    <row r="148" spans="1:18" ht="22.5" x14ac:dyDescent="0.25">
      <c r="A148" s="46"/>
      <c r="B148" s="46"/>
      <c r="C148" s="44"/>
      <c r="D148" s="25" t="s">
        <v>326</v>
      </c>
      <c r="E148" s="25" t="s">
        <v>327</v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7">
        <v>0</v>
      </c>
    </row>
    <row r="149" spans="1:18" ht="33.75" x14ac:dyDescent="0.25">
      <c r="A149" s="46"/>
      <c r="B149" s="46"/>
      <c r="C149" s="44"/>
      <c r="D149" s="25" t="s">
        <v>328</v>
      </c>
      <c r="E149" s="25" t="s">
        <v>329</v>
      </c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7">
        <v>0</v>
      </c>
    </row>
    <row r="150" spans="1:18" ht="22.5" x14ac:dyDescent="0.25">
      <c r="A150" s="46"/>
      <c r="B150" s="46"/>
      <c r="C150" s="44"/>
      <c r="D150" s="25" t="s">
        <v>330</v>
      </c>
      <c r="E150" s="25" t="s">
        <v>331</v>
      </c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7">
        <v>0</v>
      </c>
    </row>
    <row r="151" spans="1:18" ht="22.5" x14ac:dyDescent="0.25">
      <c r="A151" s="46"/>
      <c r="B151" s="46"/>
      <c r="C151" s="43" t="s">
        <v>332</v>
      </c>
      <c r="D151" s="25" t="s">
        <v>333</v>
      </c>
      <c r="E151" s="25" t="s">
        <v>334</v>
      </c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7">
        <v>0</v>
      </c>
    </row>
    <row r="152" spans="1:18" ht="22.5" x14ac:dyDescent="0.25">
      <c r="A152" s="46"/>
      <c r="B152" s="46"/>
      <c r="C152" s="44"/>
      <c r="D152" s="25" t="s">
        <v>335</v>
      </c>
      <c r="E152" s="25" t="s">
        <v>336</v>
      </c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7">
        <v>0</v>
      </c>
    </row>
    <row r="153" spans="1:18" ht="22.5" x14ac:dyDescent="0.25">
      <c r="A153" s="46"/>
      <c r="B153" s="46"/>
      <c r="C153" s="44"/>
      <c r="D153" s="25" t="s">
        <v>337</v>
      </c>
      <c r="E153" s="25" t="s">
        <v>338</v>
      </c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7">
        <v>0</v>
      </c>
    </row>
    <row r="154" spans="1:18" ht="33.75" x14ac:dyDescent="0.25">
      <c r="A154" s="46"/>
      <c r="B154" s="46"/>
      <c r="C154" s="44"/>
      <c r="D154" s="25" t="s">
        <v>339</v>
      </c>
      <c r="E154" s="25" t="s">
        <v>340</v>
      </c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7">
        <v>0</v>
      </c>
    </row>
    <row r="155" spans="1:18" ht="22.5" x14ac:dyDescent="0.25">
      <c r="A155" s="46"/>
      <c r="B155" s="46"/>
      <c r="C155" s="44"/>
      <c r="D155" s="25" t="s">
        <v>341</v>
      </c>
      <c r="E155" s="25" t="s">
        <v>342</v>
      </c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7">
        <v>0</v>
      </c>
    </row>
    <row r="156" spans="1:18" ht="33.75" x14ac:dyDescent="0.25">
      <c r="A156" s="46"/>
      <c r="B156" s="46"/>
      <c r="C156" s="44"/>
      <c r="D156" s="25" t="s">
        <v>343</v>
      </c>
      <c r="E156" s="25" t="s">
        <v>344</v>
      </c>
      <c r="F156" s="27">
        <v>700</v>
      </c>
      <c r="G156" s="27">
        <v>700</v>
      </c>
      <c r="H156" s="27">
        <v>700</v>
      </c>
      <c r="I156" s="27">
        <v>700</v>
      </c>
      <c r="J156" s="27">
        <v>700</v>
      </c>
      <c r="K156" s="27">
        <v>700</v>
      </c>
      <c r="L156" s="27">
        <v>700</v>
      </c>
      <c r="M156" s="27">
        <v>700</v>
      </c>
      <c r="N156" s="27">
        <v>700</v>
      </c>
      <c r="O156" s="27">
        <v>700</v>
      </c>
      <c r="P156" s="27">
        <v>700</v>
      </c>
      <c r="Q156" s="27">
        <v>700</v>
      </c>
      <c r="R156" s="27">
        <f>SUM(F156:Q156)</f>
        <v>8400</v>
      </c>
    </row>
    <row r="157" spans="1:18" ht="22.5" x14ac:dyDescent="0.25">
      <c r="A157" s="46"/>
      <c r="B157" s="46"/>
      <c r="C157" s="24" t="s">
        <v>345</v>
      </c>
      <c r="D157" s="25" t="s">
        <v>346</v>
      </c>
      <c r="E157" s="25" t="s">
        <v>347</v>
      </c>
      <c r="F157" s="27">
        <v>6000</v>
      </c>
      <c r="G157" s="27">
        <v>6000</v>
      </c>
      <c r="H157" s="27">
        <v>6000</v>
      </c>
      <c r="I157" s="27">
        <v>6000</v>
      </c>
      <c r="J157" s="27">
        <v>6000</v>
      </c>
      <c r="K157" s="27">
        <v>6000</v>
      </c>
      <c r="L157" s="27">
        <v>8000</v>
      </c>
      <c r="M157" s="27">
        <v>8000</v>
      </c>
      <c r="N157" s="27">
        <v>8000</v>
      </c>
      <c r="O157" s="27">
        <v>6000</v>
      </c>
      <c r="P157" s="27">
        <v>6000</v>
      </c>
      <c r="Q157" s="27">
        <v>6000</v>
      </c>
      <c r="R157" s="27">
        <f>SUM(F157:Q157)</f>
        <v>78000</v>
      </c>
    </row>
    <row r="158" spans="1:18" ht="22.5" x14ac:dyDescent="0.25">
      <c r="A158" s="46"/>
      <c r="B158" s="46"/>
      <c r="C158" s="43" t="s">
        <v>348</v>
      </c>
      <c r="D158" s="25" t="s">
        <v>349</v>
      </c>
      <c r="E158" s="25" t="s">
        <v>350</v>
      </c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7">
        <v>0</v>
      </c>
    </row>
    <row r="159" spans="1:18" ht="22.5" x14ac:dyDescent="0.25">
      <c r="A159" s="46"/>
      <c r="B159" s="46"/>
      <c r="C159" s="44"/>
      <c r="D159" s="25" t="s">
        <v>351</v>
      </c>
      <c r="E159" s="25" t="s">
        <v>352</v>
      </c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7">
        <v>0</v>
      </c>
    </row>
    <row r="160" spans="1:18" ht="22.5" x14ac:dyDescent="0.25">
      <c r="A160" s="46"/>
      <c r="B160" s="46"/>
      <c r="C160" s="24" t="s">
        <v>353</v>
      </c>
      <c r="D160" s="25" t="s">
        <v>354</v>
      </c>
      <c r="E160" s="25" t="s">
        <v>355</v>
      </c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7">
        <v>0</v>
      </c>
    </row>
    <row r="161" spans="1:18" x14ac:dyDescent="0.25">
      <c r="A161" s="46"/>
      <c r="B161" s="46"/>
      <c r="C161" s="28" t="s">
        <v>356</v>
      </c>
      <c r="D161" s="29"/>
      <c r="E161" s="29"/>
      <c r="F161" s="18">
        <f>SUM(F58:F160)</f>
        <v>20145</v>
      </c>
      <c r="G161" s="18">
        <f t="shared" ref="G161:R161" si="5">SUM(G58:G160)</f>
        <v>30223.125</v>
      </c>
      <c r="H161" s="18">
        <f t="shared" si="5"/>
        <v>22010.625</v>
      </c>
      <c r="I161" s="18">
        <f t="shared" si="5"/>
        <v>22657.5</v>
      </c>
      <c r="J161" s="18">
        <f t="shared" si="5"/>
        <v>19813.75</v>
      </c>
      <c r="K161" s="18">
        <f t="shared" si="5"/>
        <v>26551.25</v>
      </c>
      <c r="L161" s="18">
        <f t="shared" si="5"/>
        <v>22966.875</v>
      </c>
      <c r="M161" s="18">
        <f t="shared" si="5"/>
        <v>31345</v>
      </c>
      <c r="N161" s="18">
        <f t="shared" si="5"/>
        <v>21941.875</v>
      </c>
      <c r="O161" s="18">
        <f t="shared" si="5"/>
        <v>17723.125</v>
      </c>
      <c r="P161" s="18">
        <f t="shared" si="5"/>
        <v>22285.625</v>
      </c>
      <c r="Q161" s="18">
        <f t="shared" si="5"/>
        <v>21963.75</v>
      </c>
      <c r="R161" s="18">
        <f t="shared" si="5"/>
        <v>279627.5</v>
      </c>
    </row>
    <row r="162" spans="1:18" x14ac:dyDescent="0.25">
      <c r="A162" s="46"/>
      <c r="B162" s="46"/>
      <c r="C162" s="32" t="s">
        <v>357</v>
      </c>
      <c r="D162" s="29"/>
      <c r="E162" s="29"/>
      <c r="F162" s="33">
        <f>SUM(F57-F161)</f>
        <v>-3815</v>
      </c>
      <c r="G162" s="33">
        <f t="shared" ref="G162:R162" si="6">SUM(G57-G161)</f>
        <v>-13893.125</v>
      </c>
      <c r="H162" s="33">
        <f t="shared" si="6"/>
        <v>-4580.625</v>
      </c>
      <c r="I162" s="33">
        <f t="shared" si="6"/>
        <v>-6327.5</v>
      </c>
      <c r="J162" s="33">
        <f t="shared" si="6"/>
        <v>-2983.75</v>
      </c>
      <c r="K162" s="33">
        <f t="shared" si="6"/>
        <v>-10221.25</v>
      </c>
      <c r="L162" s="33">
        <f t="shared" si="6"/>
        <v>-5536.875</v>
      </c>
      <c r="M162" s="33">
        <f t="shared" si="6"/>
        <v>-14715</v>
      </c>
      <c r="N162" s="33">
        <f t="shared" si="6"/>
        <v>-5311.875</v>
      </c>
      <c r="O162" s="33">
        <f t="shared" si="6"/>
        <v>6.875</v>
      </c>
      <c r="P162" s="33">
        <f t="shared" si="6"/>
        <v>-5655.625</v>
      </c>
      <c r="Q162" s="33">
        <f t="shared" si="6"/>
        <v>-5633.75</v>
      </c>
      <c r="R162" s="33">
        <f t="shared" si="6"/>
        <v>-78667.5</v>
      </c>
    </row>
    <row r="163" spans="1:18" x14ac:dyDescent="0.25">
      <c r="A163" s="46"/>
      <c r="B163" s="23" t="s">
        <v>548</v>
      </c>
      <c r="C163" s="30" t="s">
        <v>35</v>
      </c>
      <c r="D163" s="29"/>
      <c r="E163" s="29"/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4">
        <v>0</v>
      </c>
      <c r="Q163" s="34">
        <v>0</v>
      </c>
      <c r="R163" s="34">
        <v>0</v>
      </c>
    </row>
    <row r="164" spans="1:18" ht="22.5" x14ac:dyDescent="0.25">
      <c r="A164" s="46"/>
      <c r="B164" s="45" t="s">
        <v>358</v>
      </c>
      <c r="C164" s="43" t="s">
        <v>18</v>
      </c>
      <c r="D164" s="25" t="s">
        <v>359</v>
      </c>
      <c r="E164" s="25" t="s">
        <v>360</v>
      </c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7">
        <v>0</v>
      </c>
    </row>
    <row r="165" spans="1:18" ht="22.5" x14ac:dyDescent="0.25">
      <c r="A165" s="46"/>
      <c r="B165" s="46"/>
      <c r="C165" s="44"/>
      <c r="D165" s="25" t="s">
        <v>361</v>
      </c>
      <c r="E165" s="25" t="s">
        <v>362</v>
      </c>
      <c r="F165" s="27">
        <v>1200</v>
      </c>
      <c r="G165" s="27">
        <v>1400</v>
      </c>
      <c r="H165" s="27">
        <v>1200</v>
      </c>
      <c r="I165" s="27">
        <v>1100</v>
      </c>
      <c r="J165" s="27">
        <v>1100</v>
      </c>
      <c r="K165" s="27">
        <v>1500</v>
      </c>
      <c r="L165" s="27">
        <v>1150</v>
      </c>
      <c r="M165" s="27">
        <v>1000</v>
      </c>
      <c r="N165" s="27">
        <v>800</v>
      </c>
      <c r="O165" s="27">
        <v>800</v>
      </c>
      <c r="P165" s="27">
        <v>900</v>
      </c>
      <c r="Q165" s="27">
        <v>1000</v>
      </c>
      <c r="R165" s="27">
        <f>SUM(F165:Q165)</f>
        <v>13150</v>
      </c>
    </row>
    <row r="166" spans="1:18" ht="22.5" x14ac:dyDescent="0.25">
      <c r="A166" s="46"/>
      <c r="B166" s="46"/>
      <c r="C166" s="44"/>
      <c r="D166" s="25" t="s">
        <v>363</v>
      </c>
      <c r="E166" s="25" t="s">
        <v>364</v>
      </c>
      <c r="F166" s="27">
        <v>700</v>
      </c>
      <c r="G166" s="27">
        <v>650</v>
      </c>
      <c r="H166" s="27">
        <v>650</v>
      </c>
      <c r="I166" s="27">
        <v>700</v>
      </c>
      <c r="J166" s="27">
        <v>400</v>
      </c>
      <c r="K166" s="27">
        <v>500</v>
      </c>
      <c r="L166" s="27">
        <v>800</v>
      </c>
      <c r="M166" s="27">
        <v>800</v>
      </c>
      <c r="N166" s="27">
        <v>650</v>
      </c>
      <c r="O166" s="27">
        <v>650</v>
      </c>
      <c r="P166" s="27">
        <v>650</v>
      </c>
      <c r="Q166" s="27">
        <v>700</v>
      </c>
      <c r="R166" s="27">
        <f>SUM(F166:Q166)</f>
        <v>7850</v>
      </c>
    </row>
    <row r="167" spans="1:18" ht="22.5" x14ac:dyDescent="0.25">
      <c r="A167" s="46"/>
      <c r="B167" s="46"/>
      <c r="C167" s="44"/>
      <c r="D167" s="25" t="s">
        <v>365</v>
      </c>
      <c r="E167" s="25" t="s">
        <v>366</v>
      </c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7">
        <v>0</v>
      </c>
    </row>
    <row r="168" spans="1:18" ht="22.5" x14ac:dyDescent="0.25">
      <c r="A168" s="46"/>
      <c r="B168" s="46"/>
      <c r="C168" s="44"/>
      <c r="D168" s="25" t="s">
        <v>367</v>
      </c>
      <c r="E168" s="25" t="s">
        <v>368</v>
      </c>
      <c r="F168" s="27">
        <v>5200</v>
      </c>
      <c r="G168" s="27">
        <v>6000</v>
      </c>
      <c r="H168" s="27">
        <v>5500</v>
      </c>
      <c r="I168" s="27">
        <v>5500</v>
      </c>
      <c r="J168" s="27">
        <v>4500</v>
      </c>
      <c r="K168" s="27">
        <v>4800</v>
      </c>
      <c r="L168" s="27">
        <v>5000</v>
      </c>
      <c r="M168" s="27">
        <v>5000</v>
      </c>
      <c r="N168" s="27">
        <v>4000</v>
      </c>
      <c r="O168" s="27">
        <v>3800</v>
      </c>
      <c r="P168" s="27">
        <v>5000</v>
      </c>
      <c r="Q168" s="27">
        <v>5000</v>
      </c>
      <c r="R168" s="27">
        <f>SUM(F168:Q168)</f>
        <v>59300</v>
      </c>
    </row>
    <row r="169" spans="1:18" ht="22.5" x14ac:dyDescent="0.25">
      <c r="A169" s="46"/>
      <c r="B169" s="46"/>
      <c r="C169" s="44"/>
      <c r="D169" s="25" t="s">
        <v>369</v>
      </c>
      <c r="E169" s="25" t="s">
        <v>370</v>
      </c>
      <c r="F169" s="27">
        <v>2000</v>
      </c>
      <c r="G169" s="27">
        <v>3000</v>
      </c>
      <c r="H169" s="27">
        <v>2800</v>
      </c>
      <c r="I169" s="27">
        <v>3000</v>
      </c>
      <c r="J169" s="27">
        <v>2500</v>
      </c>
      <c r="K169" s="27">
        <v>2800</v>
      </c>
      <c r="L169" s="27">
        <v>3000</v>
      </c>
      <c r="M169" s="27">
        <v>2800</v>
      </c>
      <c r="N169" s="27">
        <v>2000</v>
      </c>
      <c r="O169" s="27">
        <v>1800</v>
      </c>
      <c r="P169" s="27">
        <v>2000</v>
      </c>
      <c r="Q169" s="27">
        <v>2000</v>
      </c>
      <c r="R169" s="27">
        <f>SUM(F169:Q169)</f>
        <v>29700</v>
      </c>
    </row>
    <row r="170" spans="1:18" ht="22.5" x14ac:dyDescent="0.25">
      <c r="A170" s="46"/>
      <c r="B170" s="46"/>
      <c r="C170" s="44"/>
      <c r="D170" s="25" t="s">
        <v>371</v>
      </c>
      <c r="E170" s="25" t="s">
        <v>372</v>
      </c>
      <c r="F170" s="27">
        <v>11500</v>
      </c>
      <c r="G170" s="27">
        <v>12500</v>
      </c>
      <c r="H170" s="27">
        <v>11500</v>
      </c>
      <c r="I170" s="27">
        <v>11500</v>
      </c>
      <c r="J170" s="27">
        <v>12000</v>
      </c>
      <c r="K170" s="27">
        <v>11500</v>
      </c>
      <c r="L170" s="27">
        <v>12000</v>
      </c>
      <c r="M170" s="27">
        <v>11000</v>
      </c>
      <c r="N170" s="27">
        <v>8500</v>
      </c>
      <c r="O170" s="27">
        <v>8500</v>
      </c>
      <c r="P170" s="27">
        <v>11000</v>
      </c>
      <c r="Q170" s="27">
        <v>11500</v>
      </c>
      <c r="R170" s="27">
        <f>SUM(F170:Q170)</f>
        <v>133000</v>
      </c>
    </row>
    <row r="171" spans="1:18" ht="22.5" x14ac:dyDescent="0.25">
      <c r="A171" s="46"/>
      <c r="B171" s="46"/>
      <c r="C171" s="44"/>
      <c r="D171" s="25" t="s">
        <v>373</v>
      </c>
      <c r="E171" s="25" t="s">
        <v>374</v>
      </c>
      <c r="F171" s="27">
        <v>15000</v>
      </c>
      <c r="G171" s="27">
        <v>16500</v>
      </c>
      <c r="H171" s="27">
        <v>15000</v>
      </c>
      <c r="I171" s="27">
        <v>14000</v>
      </c>
      <c r="J171" s="27">
        <v>13000</v>
      </c>
      <c r="K171" s="27">
        <v>13000</v>
      </c>
      <c r="L171" s="27">
        <v>14000</v>
      </c>
      <c r="M171" s="27">
        <v>15000</v>
      </c>
      <c r="N171" s="27">
        <v>10000</v>
      </c>
      <c r="O171" s="27">
        <v>8500</v>
      </c>
      <c r="P171" s="27">
        <v>13500</v>
      </c>
      <c r="Q171" s="27">
        <v>12500</v>
      </c>
      <c r="R171" s="27">
        <f>SUM(F171:Q171)</f>
        <v>160000</v>
      </c>
    </row>
    <row r="172" spans="1:18" ht="22.5" x14ac:dyDescent="0.25">
      <c r="A172" s="46"/>
      <c r="B172" s="46"/>
      <c r="C172" s="44"/>
      <c r="D172" s="25" t="s">
        <v>375</v>
      </c>
      <c r="E172" s="25" t="s">
        <v>376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</row>
    <row r="173" spans="1:18" x14ac:dyDescent="0.25">
      <c r="A173" s="46"/>
      <c r="B173" s="46"/>
      <c r="C173" s="28" t="s">
        <v>23</v>
      </c>
      <c r="D173" s="29"/>
      <c r="E173" s="29"/>
      <c r="F173" s="27">
        <f>SUM(F164:F172)</f>
        <v>35600</v>
      </c>
      <c r="G173" s="27">
        <f t="shared" ref="G173:R173" si="7">SUM(G164:G172)</f>
        <v>40050</v>
      </c>
      <c r="H173" s="27">
        <f t="shared" si="7"/>
        <v>36650</v>
      </c>
      <c r="I173" s="27">
        <f t="shared" si="7"/>
        <v>35800</v>
      </c>
      <c r="J173" s="27">
        <f t="shared" si="7"/>
        <v>33500</v>
      </c>
      <c r="K173" s="27">
        <f t="shared" si="7"/>
        <v>34100</v>
      </c>
      <c r="L173" s="27">
        <f t="shared" si="7"/>
        <v>35950</v>
      </c>
      <c r="M173" s="27">
        <f t="shared" si="7"/>
        <v>35600</v>
      </c>
      <c r="N173" s="27">
        <f t="shared" si="7"/>
        <v>25950</v>
      </c>
      <c r="O173" s="27">
        <f t="shared" si="7"/>
        <v>24050</v>
      </c>
      <c r="P173" s="27">
        <f t="shared" si="7"/>
        <v>33050</v>
      </c>
      <c r="Q173" s="27">
        <f t="shared" si="7"/>
        <v>32700</v>
      </c>
      <c r="R173" s="27">
        <f t="shared" si="7"/>
        <v>403000</v>
      </c>
    </row>
    <row r="174" spans="1:18" ht="22.5" x14ac:dyDescent="0.25">
      <c r="A174" s="46"/>
      <c r="B174" s="46"/>
      <c r="C174" s="43" t="s">
        <v>24</v>
      </c>
      <c r="D174" s="25" t="s">
        <v>377</v>
      </c>
      <c r="E174" s="25" t="s">
        <v>378</v>
      </c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7">
        <v>0</v>
      </c>
    </row>
    <row r="175" spans="1:18" ht="22.5" x14ac:dyDescent="0.25">
      <c r="A175" s="46"/>
      <c r="B175" s="46"/>
      <c r="C175" s="44"/>
      <c r="D175" s="25" t="s">
        <v>379</v>
      </c>
      <c r="E175" s="25" t="s">
        <v>380</v>
      </c>
      <c r="F175" s="35">
        <f>SUM(F165)*0.86</f>
        <v>1032</v>
      </c>
      <c r="G175" s="35">
        <f t="shared" ref="G175:R175" si="8">SUM(G165)*0.86</f>
        <v>1204</v>
      </c>
      <c r="H175" s="35">
        <f t="shared" si="8"/>
        <v>1032</v>
      </c>
      <c r="I175" s="35">
        <f t="shared" si="8"/>
        <v>946</v>
      </c>
      <c r="J175" s="35">
        <f t="shared" si="8"/>
        <v>946</v>
      </c>
      <c r="K175" s="35">
        <f t="shared" si="8"/>
        <v>1290</v>
      </c>
      <c r="L175" s="35">
        <f t="shared" si="8"/>
        <v>989</v>
      </c>
      <c r="M175" s="35">
        <f t="shared" si="8"/>
        <v>860</v>
      </c>
      <c r="N175" s="35">
        <f t="shared" si="8"/>
        <v>688</v>
      </c>
      <c r="O175" s="35">
        <f t="shared" si="8"/>
        <v>688</v>
      </c>
      <c r="P175" s="35">
        <f t="shared" si="8"/>
        <v>774</v>
      </c>
      <c r="Q175" s="35">
        <f t="shared" si="8"/>
        <v>860</v>
      </c>
      <c r="R175" s="35">
        <f t="shared" si="8"/>
        <v>11309</v>
      </c>
    </row>
    <row r="176" spans="1:18" ht="22.5" x14ac:dyDescent="0.25">
      <c r="A176" s="46"/>
      <c r="B176" s="46"/>
      <c r="C176" s="44"/>
      <c r="D176" s="25" t="s">
        <v>381</v>
      </c>
      <c r="E176" s="25" t="s">
        <v>382</v>
      </c>
      <c r="F176" s="35">
        <f>SUM(F166)*0.7</f>
        <v>489.99999999999994</v>
      </c>
      <c r="G176" s="35">
        <f t="shared" ref="G176:Q176" si="9">SUM(G166)*0.7</f>
        <v>454.99999999999994</v>
      </c>
      <c r="H176" s="35">
        <f t="shared" si="9"/>
        <v>454.99999999999994</v>
      </c>
      <c r="I176" s="35">
        <f t="shared" si="9"/>
        <v>489.99999999999994</v>
      </c>
      <c r="J176" s="35">
        <f t="shared" si="9"/>
        <v>280</v>
      </c>
      <c r="K176" s="35">
        <f t="shared" si="9"/>
        <v>350</v>
      </c>
      <c r="L176" s="35">
        <f t="shared" si="9"/>
        <v>560</v>
      </c>
      <c r="M176" s="35">
        <f t="shared" si="9"/>
        <v>560</v>
      </c>
      <c r="N176" s="35">
        <f t="shared" si="9"/>
        <v>454.99999999999994</v>
      </c>
      <c r="O176" s="35">
        <f t="shared" si="9"/>
        <v>454.99999999999994</v>
      </c>
      <c r="P176" s="35">
        <f t="shared" si="9"/>
        <v>454.99999999999994</v>
      </c>
      <c r="Q176" s="35">
        <f t="shared" si="9"/>
        <v>489.99999999999994</v>
      </c>
      <c r="R176" s="35">
        <f>SUM(F176:Q176)</f>
        <v>5495</v>
      </c>
    </row>
    <row r="177" spans="1:18" ht="22.5" x14ac:dyDescent="0.25">
      <c r="A177" s="46"/>
      <c r="B177" s="46"/>
      <c r="C177" s="44"/>
      <c r="D177" s="25" t="s">
        <v>383</v>
      </c>
      <c r="E177" s="25" t="s">
        <v>384</v>
      </c>
      <c r="F177" s="35">
        <f>SUM(F168)*0.51</f>
        <v>2652</v>
      </c>
      <c r="G177" s="35">
        <f t="shared" ref="G177:Q177" si="10">SUM(G168)*0.51</f>
        <v>3060</v>
      </c>
      <c r="H177" s="35">
        <f t="shared" si="10"/>
        <v>2805</v>
      </c>
      <c r="I177" s="35">
        <f t="shared" si="10"/>
        <v>2805</v>
      </c>
      <c r="J177" s="35">
        <f t="shared" si="10"/>
        <v>2295</v>
      </c>
      <c r="K177" s="35">
        <f t="shared" si="10"/>
        <v>2448</v>
      </c>
      <c r="L177" s="35">
        <f t="shared" si="10"/>
        <v>2550</v>
      </c>
      <c r="M177" s="35">
        <f t="shared" si="10"/>
        <v>2550</v>
      </c>
      <c r="N177" s="35">
        <f t="shared" si="10"/>
        <v>2040</v>
      </c>
      <c r="O177" s="35">
        <f t="shared" si="10"/>
        <v>1938</v>
      </c>
      <c r="P177" s="35">
        <f t="shared" si="10"/>
        <v>2550</v>
      </c>
      <c r="Q177" s="35">
        <f t="shared" si="10"/>
        <v>2550</v>
      </c>
      <c r="R177" s="35">
        <f>SUM(F177:Q177)</f>
        <v>30243</v>
      </c>
    </row>
    <row r="178" spans="1:18" ht="22.5" x14ac:dyDescent="0.25">
      <c r="A178" s="46"/>
      <c r="B178" s="46"/>
      <c r="C178" s="44"/>
      <c r="D178" s="25" t="s">
        <v>385</v>
      </c>
      <c r="E178" s="25" t="s">
        <v>386</v>
      </c>
      <c r="F178" s="35">
        <f>SUM(F169)*0.59</f>
        <v>1180</v>
      </c>
      <c r="G178" s="35">
        <f t="shared" ref="G178:R178" si="11">SUM(G169)*0.59</f>
        <v>1770</v>
      </c>
      <c r="H178" s="35">
        <f t="shared" si="11"/>
        <v>1652</v>
      </c>
      <c r="I178" s="35">
        <f t="shared" si="11"/>
        <v>1770</v>
      </c>
      <c r="J178" s="35">
        <f t="shared" si="11"/>
        <v>1475</v>
      </c>
      <c r="K178" s="35">
        <f t="shared" si="11"/>
        <v>1652</v>
      </c>
      <c r="L178" s="35">
        <f t="shared" si="11"/>
        <v>1770</v>
      </c>
      <c r="M178" s="35">
        <f t="shared" si="11"/>
        <v>1652</v>
      </c>
      <c r="N178" s="35">
        <f t="shared" si="11"/>
        <v>1180</v>
      </c>
      <c r="O178" s="35">
        <f t="shared" si="11"/>
        <v>1062</v>
      </c>
      <c r="P178" s="35">
        <f t="shared" si="11"/>
        <v>1180</v>
      </c>
      <c r="Q178" s="35">
        <f t="shared" si="11"/>
        <v>1180</v>
      </c>
      <c r="R178" s="35">
        <f t="shared" si="11"/>
        <v>17523</v>
      </c>
    </row>
    <row r="179" spans="1:18" ht="22.5" x14ac:dyDescent="0.25">
      <c r="A179" s="46"/>
      <c r="B179" s="46"/>
      <c r="C179" s="44"/>
      <c r="D179" s="25" t="s">
        <v>387</v>
      </c>
      <c r="E179" s="25" t="s">
        <v>388</v>
      </c>
      <c r="F179" s="35">
        <f>SUM(F170)*0.26</f>
        <v>2990</v>
      </c>
      <c r="G179" s="35">
        <f t="shared" ref="G179:R179" si="12">SUM(G170)*0.26</f>
        <v>3250</v>
      </c>
      <c r="H179" s="35">
        <f t="shared" si="12"/>
        <v>2990</v>
      </c>
      <c r="I179" s="35">
        <f t="shared" si="12"/>
        <v>2990</v>
      </c>
      <c r="J179" s="35">
        <f t="shared" si="12"/>
        <v>3120</v>
      </c>
      <c r="K179" s="35">
        <f t="shared" si="12"/>
        <v>2990</v>
      </c>
      <c r="L179" s="35">
        <f t="shared" si="12"/>
        <v>3120</v>
      </c>
      <c r="M179" s="35">
        <f t="shared" si="12"/>
        <v>2860</v>
      </c>
      <c r="N179" s="35">
        <f t="shared" si="12"/>
        <v>2210</v>
      </c>
      <c r="O179" s="35">
        <f t="shared" si="12"/>
        <v>2210</v>
      </c>
      <c r="P179" s="35">
        <f t="shared" si="12"/>
        <v>2860</v>
      </c>
      <c r="Q179" s="35">
        <f t="shared" si="12"/>
        <v>2990</v>
      </c>
      <c r="R179" s="35">
        <f t="shared" si="12"/>
        <v>34580</v>
      </c>
    </row>
    <row r="180" spans="1:18" ht="22.5" x14ac:dyDescent="0.25">
      <c r="A180" s="46"/>
      <c r="B180" s="46"/>
      <c r="C180" s="44"/>
      <c r="D180" s="25" t="s">
        <v>389</v>
      </c>
      <c r="E180" s="25" t="s">
        <v>390</v>
      </c>
      <c r="F180" s="35">
        <f>SUM(F171*0.59)</f>
        <v>8850</v>
      </c>
      <c r="G180" s="35">
        <f t="shared" ref="G180:R180" si="13">SUM(G171*0.59)</f>
        <v>9735</v>
      </c>
      <c r="H180" s="35">
        <f t="shared" si="13"/>
        <v>8850</v>
      </c>
      <c r="I180" s="35">
        <f t="shared" si="13"/>
        <v>8260</v>
      </c>
      <c r="J180" s="35">
        <f t="shared" si="13"/>
        <v>7670</v>
      </c>
      <c r="K180" s="35">
        <f t="shared" si="13"/>
        <v>7670</v>
      </c>
      <c r="L180" s="35">
        <f t="shared" si="13"/>
        <v>8260</v>
      </c>
      <c r="M180" s="35">
        <f t="shared" si="13"/>
        <v>8850</v>
      </c>
      <c r="N180" s="35">
        <f t="shared" si="13"/>
        <v>5900</v>
      </c>
      <c r="O180" s="35">
        <f t="shared" si="13"/>
        <v>5015</v>
      </c>
      <c r="P180" s="35">
        <f t="shared" si="13"/>
        <v>7965</v>
      </c>
      <c r="Q180" s="35">
        <f t="shared" si="13"/>
        <v>7375</v>
      </c>
      <c r="R180" s="35">
        <f t="shared" si="13"/>
        <v>94400</v>
      </c>
    </row>
    <row r="181" spans="1:18" ht="22.5" x14ac:dyDescent="0.25">
      <c r="A181" s="46"/>
      <c r="B181" s="46"/>
      <c r="C181" s="43" t="s">
        <v>29</v>
      </c>
      <c r="D181" s="25" t="s">
        <v>391</v>
      </c>
      <c r="E181" s="25" t="s">
        <v>392</v>
      </c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7">
        <v>0</v>
      </c>
    </row>
    <row r="182" spans="1:18" ht="22.5" x14ac:dyDescent="0.25">
      <c r="A182" s="46"/>
      <c r="B182" s="46"/>
      <c r="C182" s="44"/>
      <c r="D182" s="25" t="s">
        <v>393</v>
      </c>
      <c r="E182" s="25" t="s">
        <v>394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</row>
    <row r="183" spans="1:18" ht="22.5" x14ac:dyDescent="0.25">
      <c r="A183" s="46"/>
      <c r="B183" s="46"/>
      <c r="C183" s="44"/>
      <c r="D183" s="25" t="s">
        <v>395</v>
      </c>
      <c r="E183" s="25" t="s">
        <v>396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</row>
    <row r="184" spans="1:18" ht="33.75" x14ac:dyDescent="0.25">
      <c r="A184" s="46"/>
      <c r="B184" s="46"/>
      <c r="C184" s="44"/>
      <c r="D184" s="25" t="s">
        <v>397</v>
      </c>
      <c r="E184" s="25" t="s">
        <v>398</v>
      </c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7">
        <v>0</v>
      </c>
    </row>
    <row r="185" spans="1:18" ht="22.5" x14ac:dyDescent="0.25">
      <c r="A185" s="46"/>
      <c r="B185" s="46"/>
      <c r="C185" s="44"/>
      <c r="D185" s="25" t="s">
        <v>399</v>
      </c>
      <c r="E185" s="25" t="s">
        <v>400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</row>
    <row r="186" spans="1:18" ht="22.5" x14ac:dyDescent="0.25">
      <c r="A186" s="46"/>
      <c r="B186" s="46"/>
      <c r="C186" s="44"/>
      <c r="D186" s="25" t="s">
        <v>401</v>
      </c>
      <c r="E186" s="25" t="s">
        <v>402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</row>
    <row r="187" spans="1:18" ht="22.5" x14ac:dyDescent="0.25">
      <c r="A187" s="46"/>
      <c r="B187" s="46"/>
      <c r="C187" s="44"/>
      <c r="D187" s="25" t="s">
        <v>403</v>
      </c>
      <c r="E187" s="25" t="s">
        <v>404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</row>
    <row r="188" spans="1:18" ht="22.5" x14ac:dyDescent="0.25">
      <c r="A188" s="46"/>
      <c r="B188" s="46"/>
      <c r="C188" s="44"/>
      <c r="D188" s="25" t="s">
        <v>405</v>
      </c>
      <c r="E188" s="25" t="s">
        <v>406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</row>
    <row r="189" spans="1:18" ht="22.5" x14ac:dyDescent="0.25">
      <c r="A189" s="46"/>
      <c r="B189" s="46"/>
      <c r="C189" s="43" t="s">
        <v>407</v>
      </c>
      <c r="D189" s="25" t="s">
        <v>408</v>
      </c>
      <c r="E189" s="25" t="s">
        <v>409</v>
      </c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7">
        <v>0</v>
      </c>
    </row>
    <row r="190" spans="1:18" ht="22.5" x14ac:dyDescent="0.25">
      <c r="A190" s="46"/>
      <c r="B190" s="46"/>
      <c r="C190" s="44"/>
      <c r="D190" s="25" t="s">
        <v>410</v>
      </c>
      <c r="E190" s="25" t="s">
        <v>411</v>
      </c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>
        <v>0</v>
      </c>
    </row>
    <row r="191" spans="1:18" ht="22.5" x14ac:dyDescent="0.25">
      <c r="A191" s="46"/>
      <c r="B191" s="46"/>
      <c r="C191" s="44"/>
      <c r="D191" s="25" t="s">
        <v>412</v>
      </c>
      <c r="E191" s="25" t="s">
        <v>413</v>
      </c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7">
        <v>0</v>
      </c>
    </row>
    <row r="192" spans="1:18" ht="22.5" x14ac:dyDescent="0.25">
      <c r="A192" s="46"/>
      <c r="B192" s="46"/>
      <c r="C192" s="44"/>
      <c r="D192" s="25" t="s">
        <v>414</v>
      </c>
      <c r="E192" s="25" t="s">
        <v>415</v>
      </c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7">
        <v>0</v>
      </c>
    </row>
    <row r="193" spans="1:18" ht="22.5" x14ac:dyDescent="0.25">
      <c r="A193" s="46"/>
      <c r="B193" s="46"/>
      <c r="C193" s="44"/>
      <c r="D193" s="25" t="s">
        <v>416</v>
      </c>
      <c r="E193" s="25" t="s">
        <v>417</v>
      </c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7">
        <v>0</v>
      </c>
    </row>
    <row r="194" spans="1:18" ht="22.5" x14ac:dyDescent="0.25">
      <c r="A194" s="46"/>
      <c r="B194" s="46"/>
      <c r="C194" s="44"/>
      <c r="D194" s="25" t="s">
        <v>418</v>
      </c>
      <c r="E194" s="25" t="s">
        <v>419</v>
      </c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7">
        <v>0</v>
      </c>
    </row>
    <row r="195" spans="1:18" ht="22.5" x14ac:dyDescent="0.25">
      <c r="A195" s="46"/>
      <c r="B195" s="46"/>
      <c r="C195" s="44"/>
      <c r="D195" s="25" t="s">
        <v>420</v>
      </c>
      <c r="E195" s="25" t="s">
        <v>421</v>
      </c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7">
        <v>0</v>
      </c>
    </row>
    <row r="196" spans="1:18" x14ac:dyDescent="0.25">
      <c r="A196" s="46"/>
      <c r="B196" s="46"/>
      <c r="C196" s="28" t="s">
        <v>34</v>
      </c>
      <c r="D196" s="29"/>
      <c r="E196" s="29"/>
      <c r="F196" s="18">
        <f>SUM(F174:F195)</f>
        <v>17194</v>
      </c>
      <c r="G196" s="18">
        <f t="shared" ref="G196:R196" si="14">SUM(G174:G195)</f>
        <v>19474</v>
      </c>
      <c r="H196" s="18">
        <f t="shared" si="14"/>
        <v>17784</v>
      </c>
      <c r="I196" s="18">
        <f t="shared" si="14"/>
        <v>17261</v>
      </c>
      <c r="J196" s="18">
        <f t="shared" si="14"/>
        <v>15786</v>
      </c>
      <c r="K196" s="18">
        <f t="shared" si="14"/>
        <v>16400</v>
      </c>
      <c r="L196" s="18">
        <f t="shared" si="14"/>
        <v>17249</v>
      </c>
      <c r="M196" s="18">
        <f t="shared" si="14"/>
        <v>17332</v>
      </c>
      <c r="N196" s="18">
        <f t="shared" si="14"/>
        <v>12473</v>
      </c>
      <c r="O196" s="18">
        <f t="shared" si="14"/>
        <v>11368</v>
      </c>
      <c r="P196" s="18">
        <f t="shared" si="14"/>
        <v>15784</v>
      </c>
      <c r="Q196" s="18">
        <f t="shared" si="14"/>
        <v>15445</v>
      </c>
      <c r="R196" s="18">
        <f t="shared" si="14"/>
        <v>193550</v>
      </c>
    </row>
    <row r="197" spans="1:18" x14ac:dyDescent="0.25">
      <c r="A197" s="46"/>
      <c r="B197" s="46"/>
      <c r="C197" s="30" t="s">
        <v>35</v>
      </c>
      <c r="D197" s="29"/>
      <c r="E197" s="29"/>
      <c r="F197" s="31">
        <f>SUM(F173-F196)</f>
        <v>18406</v>
      </c>
      <c r="G197" s="31">
        <f t="shared" ref="G197:R197" si="15">SUM(G173-G196)</f>
        <v>20576</v>
      </c>
      <c r="H197" s="31">
        <f t="shared" si="15"/>
        <v>18866</v>
      </c>
      <c r="I197" s="31">
        <f t="shared" si="15"/>
        <v>18539</v>
      </c>
      <c r="J197" s="31">
        <f t="shared" si="15"/>
        <v>17714</v>
      </c>
      <c r="K197" s="31">
        <f t="shared" si="15"/>
        <v>17700</v>
      </c>
      <c r="L197" s="31">
        <f t="shared" si="15"/>
        <v>18701</v>
      </c>
      <c r="M197" s="31">
        <f t="shared" si="15"/>
        <v>18268</v>
      </c>
      <c r="N197" s="31">
        <f t="shared" si="15"/>
        <v>13477</v>
      </c>
      <c r="O197" s="31">
        <f t="shared" si="15"/>
        <v>12682</v>
      </c>
      <c r="P197" s="31">
        <f t="shared" si="15"/>
        <v>17266</v>
      </c>
      <c r="Q197" s="31">
        <f t="shared" si="15"/>
        <v>17255</v>
      </c>
      <c r="R197" s="31">
        <f t="shared" si="15"/>
        <v>209450</v>
      </c>
    </row>
    <row r="198" spans="1:18" ht="22.5" x14ac:dyDescent="0.25">
      <c r="A198" s="46"/>
      <c r="B198" s="46"/>
      <c r="C198" s="24" t="s">
        <v>36</v>
      </c>
      <c r="D198" s="25" t="s">
        <v>422</v>
      </c>
      <c r="E198" s="25" t="s">
        <v>423</v>
      </c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7">
        <v>0</v>
      </c>
    </row>
    <row r="199" spans="1:18" ht="22.5" x14ac:dyDescent="0.25">
      <c r="A199" s="46"/>
      <c r="B199" s="46"/>
      <c r="C199" s="43" t="s">
        <v>41</v>
      </c>
      <c r="D199" s="25" t="s">
        <v>424</v>
      </c>
      <c r="E199" s="25" t="s">
        <v>425</v>
      </c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7">
        <v>0</v>
      </c>
    </row>
    <row r="200" spans="1:18" ht="22.5" x14ac:dyDescent="0.25">
      <c r="A200" s="46"/>
      <c r="B200" s="46"/>
      <c r="C200" s="44"/>
      <c r="D200" s="25" t="s">
        <v>426</v>
      </c>
      <c r="E200" s="25" t="s">
        <v>427</v>
      </c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7">
        <v>0</v>
      </c>
    </row>
    <row r="201" spans="1:18" ht="22.5" x14ac:dyDescent="0.25">
      <c r="A201" s="46"/>
      <c r="B201" s="46"/>
      <c r="C201" s="24" t="s">
        <v>98</v>
      </c>
      <c r="D201" s="25" t="s">
        <v>428</v>
      </c>
      <c r="E201" s="25" t="s">
        <v>429</v>
      </c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7">
        <v>0</v>
      </c>
    </row>
    <row r="202" spans="1:18" ht="22.5" x14ac:dyDescent="0.25">
      <c r="A202" s="46"/>
      <c r="B202" s="46"/>
      <c r="C202" s="24" t="s">
        <v>107</v>
      </c>
      <c r="D202" s="25" t="s">
        <v>430</v>
      </c>
      <c r="E202" s="25" t="s">
        <v>431</v>
      </c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7">
        <v>0</v>
      </c>
    </row>
    <row r="203" spans="1:18" ht="33.75" x14ac:dyDescent="0.25">
      <c r="A203" s="46"/>
      <c r="B203" s="46"/>
      <c r="C203" s="24" t="s">
        <v>119</v>
      </c>
      <c r="D203" s="25" t="s">
        <v>432</v>
      </c>
      <c r="E203" s="25" t="s">
        <v>433</v>
      </c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7">
        <v>0</v>
      </c>
    </row>
    <row r="204" spans="1:18" ht="22.5" x14ac:dyDescent="0.25">
      <c r="A204" s="46"/>
      <c r="B204" s="46"/>
      <c r="C204" s="24" t="s">
        <v>434</v>
      </c>
      <c r="D204" s="25" t="s">
        <v>435</v>
      </c>
      <c r="E204" s="25" t="s">
        <v>436</v>
      </c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7">
        <v>0</v>
      </c>
    </row>
    <row r="205" spans="1:18" ht="22.5" x14ac:dyDescent="0.25">
      <c r="A205" s="46"/>
      <c r="B205" s="46"/>
      <c r="C205" s="43" t="s">
        <v>128</v>
      </c>
      <c r="D205" s="25" t="s">
        <v>437</v>
      </c>
      <c r="E205" s="25" t="s">
        <v>438</v>
      </c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7">
        <v>0</v>
      </c>
    </row>
    <row r="206" spans="1:18" ht="22.5" x14ac:dyDescent="0.25">
      <c r="A206" s="46"/>
      <c r="B206" s="46"/>
      <c r="C206" s="44"/>
      <c r="D206" s="25" t="s">
        <v>439</v>
      </c>
      <c r="E206" s="25" t="s">
        <v>440</v>
      </c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7">
        <v>0</v>
      </c>
    </row>
    <row r="207" spans="1:18" x14ac:dyDescent="0.25">
      <c r="A207" s="46"/>
      <c r="B207" s="46"/>
      <c r="C207" s="28" t="s">
        <v>137</v>
      </c>
      <c r="D207" s="29"/>
      <c r="E207" s="29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18">
        <v>0</v>
      </c>
    </row>
    <row r="208" spans="1:18" ht="33.75" x14ac:dyDescent="0.25">
      <c r="A208" s="46"/>
      <c r="B208" s="46"/>
      <c r="C208" s="43" t="s">
        <v>156</v>
      </c>
      <c r="D208" s="25" t="s">
        <v>441</v>
      </c>
      <c r="E208" s="25" t="s">
        <v>442</v>
      </c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7">
        <v>0</v>
      </c>
    </row>
    <row r="209" spans="1:18" ht="33.75" x14ac:dyDescent="0.25">
      <c r="A209" s="46"/>
      <c r="B209" s="46"/>
      <c r="C209" s="44"/>
      <c r="D209" s="25" t="s">
        <v>443</v>
      </c>
      <c r="E209" s="25" t="s">
        <v>444</v>
      </c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7">
        <v>0</v>
      </c>
    </row>
    <row r="210" spans="1:18" ht="33.75" x14ac:dyDescent="0.25">
      <c r="A210" s="46"/>
      <c r="B210" s="46"/>
      <c r="C210" s="44"/>
      <c r="D210" s="25" t="s">
        <v>445</v>
      </c>
      <c r="E210" s="25" t="s">
        <v>446</v>
      </c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7">
        <v>0</v>
      </c>
    </row>
    <row r="211" spans="1:18" ht="22.5" x14ac:dyDescent="0.25">
      <c r="A211" s="46"/>
      <c r="B211" s="46"/>
      <c r="C211" s="44"/>
      <c r="D211" s="25" t="s">
        <v>447</v>
      </c>
      <c r="E211" s="25" t="s">
        <v>448</v>
      </c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7">
        <v>0</v>
      </c>
    </row>
    <row r="212" spans="1:18" ht="22.5" x14ac:dyDescent="0.25">
      <c r="A212" s="46"/>
      <c r="B212" s="46"/>
      <c r="C212" s="44"/>
      <c r="D212" s="25" t="s">
        <v>449</v>
      </c>
      <c r="E212" s="25" t="s">
        <v>450</v>
      </c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7">
        <v>0</v>
      </c>
    </row>
    <row r="213" spans="1:18" ht="22.5" x14ac:dyDescent="0.25">
      <c r="A213" s="46"/>
      <c r="B213" s="46"/>
      <c r="C213" s="44"/>
      <c r="D213" s="25" t="s">
        <v>451</v>
      </c>
      <c r="E213" s="25" t="s">
        <v>452</v>
      </c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7">
        <v>0</v>
      </c>
    </row>
    <row r="214" spans="1:18" ht="22.5" x14ac:dyDescent="0.25">
      <c r="A214" s="46"/>
      <c r="B214" s="46"/>
      <c r="C214" s="43" t="s">
        <v>243</v>
      </c>
      <c r="D214" s="25" t="s">
        <v>453</v>
      </c>
      <c r="E214" s="25" t="s">
        <v>454</v>
      </c>
      <c r="F214" s="27">
        <v>700</v>
      </c>
      <c r="G214" s="27">
        <v>700</v>
      </c>
      <c r="H214" s="27">
        <v>700</v>
      </c>
      <c r="I214" s="27">
        <v>700</v>
      </c>
      <c r="J214" s="27">
        <v>700</v>
      </c>
      <c r="K214" s="27">
        <v>700</v>
      </c>
      <c r="L214" s="27">
        <v>700</v>
      </c>
      <c r="M214" s="27">
        <v>700</v>
      </c>
      <c r="N214" s="27">
        <v>700</v>
      </c>
      <c r="O214" s="27">
        <v>700</v>
      </c>
      <c r="P214" s="27">
        <v>700</v>
      </c>
      <c r="Q214" s="27">
        <v>700</v>
      </c>
      <c r="R214" s="27">
        <f>SUM(F214:Q214)</f>
        <v>8400</v>
      </c>
    </row>
    <row r="215" spans="1:18" ht="22.5" x14ac:dyDescent="0.25">
      <c r="A215" s="46"/>
      <c r="B215" s="46"/>
      <c r="C215" s="44"/>
      <c r="D215" s="25" t="s">
        <v>455</v>
      </c>
      <c r="E215" s="25" t="s">
        <v>456</v>
      </c>
      <c r="F215" s="27">
        <v>150</v>
      </c>
      <c r="G215" s="27">
        <v>150</v>
      </c>
      <c r="H215" s="27">
        <v>150</v>
      </c>
      <c r="I215" s="27">
        <v>150</v>
      </c>
      <c r="J215" s="27">
        <v>150</v>
      </c>
      <c r="K215" s="27">
        <v>150</v>
      </c>
      <c r="L215" s="27">
        <v>150</v>
      </c>
      <c r="M215" s="27">
        <v>150</v>
      </c>
      <c r="N215" s="27">
        <v>150</v>
      </c>
      <c r="O215" s="27">
        <v>150</v>
      </c>
      <c r="P215" s="27">
        <v>150</v>
      </c>
      <c r="Q215" s="27">
        <v>150</v>
      </c>
      <c r="R215" s="27">
        <f>SUM(F215:Q215)</f>
        <v>1800</v>
      </c>
    </row>
    <row r="216" spans="1:18" ht="33.75" x14ac:dyDescent="0.25">
      <c r="A216" s="46"/>
      <c r="B216" s="46"/>
      <c r="C216" s="44"/>
      <c r="D216" s="25" t="s">
        <v>457</v>
      </c>
      <c r="E216" s="25" t="s">
        <v>458</v>
      </c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7">
        <v>0</v>
      </c>
    </row>
    <row r="217" spans="1:18" ht="22.5" x14ac:dyDescent="0.25">
      <c r="A217" s="46"/>
      <c r="B217" s="46"/>
      <c r="C217" s="43" t="s">
        <v>259</v>
      </c>
      <c r="D217" s="25" t="s">
        <v>459</v>
      </c>
      <c r="E217" s="25" t="s">
        <v>460</v>
      </c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7">
        <v>0</v>
      </c>
    </row>
    <row r="218" spans="1:18" ht="22.5" x14ac:dyDescent="0.25">
      <c r="A218" s="46"/>
      <c r="B218" s="46"/>
      <c r="C218" s="44"/>
      <c r="D218" s="25" t="s">
        <v>461</v>
      </c>
      <c r="E218" s="25" t="s">
        <v>462</v>
      </c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7">
        <v>0</v>
      </c>
    </row>
    <row r="219" spans="1:18" ht="22.5" x14ac:dyDescent="0.25">
      <c r="A219" s="46"/>
      <c r="B219" s="46"/>
      <c r="C219" s="43" t="s">
        <v>277</v>
      </c>
      <c r="D219" s="25" t="s">
        <v>463</v>
      </c>
      <c r="E219" s="25" t="s">
        <v>464</v>
      </c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7">
        <v>0</v>
      </c>
    </row>
    <row r="220" spans="1:18" ht="22.5" x14ac:dyDescent="0.25">
      <c r="A220" s="46"/>
      <c r="B220" s="46"/>
      <c r="C220" s="44"/>
      <c r="D220" s="25" t="s">
        <v>465</v>
      </c>
      <c r="E220" s="25" t="s">
        <v>466</v>
      </c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7">
        <v>0</v>
      </c>
    </row>
    <row r="221" spans="1:18" ht="22.5" x14ac:dyDescent="0.25">
      <c r="A221" s="46"/>
      <c r="B221" s="46"/>
      <c r="C221" s="44"/>
      <c r="D221" s="25" t="s">
        <v>467</v>
      </c>
      <c r="E221" s="25" t="s">
        <v>468</v>
      </c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7">
        <v>0</v>
      </c>
    </row>
    <row r="222" spans="1:18" ht="22.5" x14ac:dyDescent="0.25">
      <c r="A222" s="46"/>
      <c r="B222" s="46"/>
      <c r="C222" s="44"/>
      <c r="D222" s="25" t="s">
        <v>469</v>
      </c>
      <c r="E222" s="25" t="s">
        <v>470</v>
      </c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7">
        <v>0</v>
      </c>
    </row>
    <row r="223" spans="1:18" ht="22.5" x14ac:dyDescent="0.25">
      <c r="A223" s="46"/>
      <c r="B223" s="46"/>
      <c r="C223" s="43" t="s">
        <v>296</v>
      </c>
      <c r="D223" s="25" t="s">
        <v>471</v>
      </c>
      <c r="E223" s="25" t="s">
        <v>472</v>
      </c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7">
        <v>0</v>
      </c>
    </row>
    <row r="224" spans="1:18" ht="22.5" x14ac:dyDescent="0.25">
      <c r="A224" s="46"/>
      <c r="B224" s="46"/>
      <c r="C224" s="44"/>
      <c r="D224" s="25" t="s">
        <v>473</v>
      </c>
      <c r="E224" s="25" t="s">
        <v>474</v>
      </c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7">
        <v>0</v>
      </c>
    </row>
    <row r="225" spans="1:18" ht="22.5" x14ac:dyDescent="0.25">
      <c r="A225" s="46"/>
      <c r="B225" s="46"/>
      <c r="C225" s="43" t="s">
        <v>301</v>
      </c>
      <c r="D225" s="25" t="s">
        <v>475</v>
      </c>
      <c r="E225" s="25" t="s">
        <v>476</v>
      </c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7">
        <v>0</v>
      </c>
    </row>
    <row r="226" spans="1:18" ht="22.5" x14ac:dyDescent="0.25">
      <c r="A226" s="46"/>
      <c r="B226" s="46"/>
      <c r="C226" s="44"/>
      <c r="D226" s="25" t="s">
        <v>477</v>
      </c>
      <c r="E226" s="25" t="s">
        <v>478</v>
      </c>
      <c r="F226" s="27">
        <v>400</v>
      </c>
      <c r="G226" s="27">
        <v>400</v>
      </c>
      <c r="H226" s="27">
        <v>400</v>
      </c>
      <c r="I226" s="27">
        <v>400</v>
      </c>
      <c r="J226" s="27">
        <v>400</v>
      </c>
      <c r="K226" s="27">
        <v>400</v>
      </c>
      <c r="L226" s="27">
        <v>400</v>
      </c>
      <c r="M226" s="27">
        <v>400</v>
      </c>
      <c r="N226" s="27">
        <v>400</v>
      </c>
      <c r="O226" s="27">
        <v>400</v>
      </c>
      <c r="P226" s="27">
        <v>400</v>
      </c>
      <c r="Q226" s="27">
        <v>400</v>
      </c>
      <c r="R226" s="27">
        <f>SUM(F226:Q226)</f>
        <v>4800</v>
      </c>
    </row>
    <row r="227" spans="1:18" ht="22.5" x14ac:dyDescent="0.25">
      <c r="A227" s="46"/>
      <c r="B227" s="46"/>
      <c r="C227" s="44"/>
      <c r="D227" s="25" t="s">
        <v>479</v>
      </c>
      <c r="E227" s="25" t="s">
        <v>480</v>
      </c>
      <c r="F227" s="27">
        <v>0</v>
      </c>
      <c r="G227" s="27">
        <v>400</v>
      </c>
      <c r="H227" s="27">
        <v>0</v>
      </c>
      <c r="I227" s="27">
        <v>0</v>
      </c>
      <c r="J227" s="27">
        <v>400</v>
      </c>
      <c r="K227" s="27">
        <v>0</v>
      </c>
      <c r="L227" s="27">
        <v>0</v>
      </c>
      <c r="M227" s="27">
        <v>400</v>
      </c>
      <c r="N227" s="27">
        <v>0</v>
      </c>
      <c r="O227" s="27">
        <v>0</v>
      </c>
      <c r="P227" s="27">
        <v>400</v>
      </c>
      <c r="Q227" s="27">
        <v>0</v>
      </c>
      <c r="R227" s="27">
        <f>SUM(F227:Q227)</f>
        <v>1600</v>
      </c>
    </row>
    <row r="228" spans="1:18" ht="22.5" x14ac:dyDescent="0.25">
      <c r="A228" s="46"/>
      <c r="B228" s="46"/>
      <c r="C228" s="44"/>
      <c r="D228" s="25" t="s">
        <v>481</v>
      </c>
      <c r="E228" s="25" t="s">
        <v>482</v>
      </c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7">
        <v>0</v>
      </c>
    </row>
    <row r="229" spans="1:18" ht="22.5" x14ac:dyDescent="0.25">
      <c r="A229" s="46"/>
      <c r="B229" s="46"/>
      <c r="C229" s="44"/>
      <c r="D229" s="25" t="s">
        <v>483</v>
      </c>
      <c r="E229" s="25" t="s">
        <v>484</v>
      </c>
      <c r="F229" s="27">
        <v>250</v>
      </c>
      <c r="G229" s="27">
        <v>0</v>
      </c>
      <c r="H229" s="27">
        <v>250</v>
      </c>
      <c r="I229" s="27">
        <v>0</v>
      </c>
      <c r="J229" s="27">
        <v>250</v>
      </c>
      <c r="K229" s="27">
        <v>0</v>
      </c>
      <c r="L229" s="27">
        <v>250</v>
      </c>
      <c r="M229" s="27">
        <v>0</v>
      </c>
      <c r="N229" s="27">
        <v>250</v>
      </c>
      <c r="O229" s="27">
        <v>0</v>
      </c>
      <c r="P229" s="27">
        <v>250</v>
      </c>
      <c r="Q229" s="27">
        <v>0</v>
      </c>
      <c r="R229" s="27">
        <f>SUM(F229:Q229)</f>
        <v>1500</v>
      </c>
    </row>
    <row r="230" spans="1:18" ht="22.5" x14ac:dyDescent="0.25">
      <c r="A230" s="46"/>
      <c r="B230" s="46"/>
      <c r="C230" s="44"/>
      <c r="D230" s="25" t="s">
        <v>485</v>
      </c>
      <c r="E230" s="25" t="s">
        <v>486</v>
      </c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7">
        <v>0</v>
      </c>
    </row>
    <row r="231" spans="1:18" ht="22.5" x14ac:dyDescent="0.25">
      <c r="A231" s="46"/>
      <c r="B231" s="46"/>
      <c r="C231" s="44"/>
      <c r="D231" s="25" t="s">
        <v>487</v>
      </c>
      <c r="E231" s="25" t="s">
        <v>488</v>
      </c>
      <c r="F231" s="27">
        <v>1400</v>
      </c>
      <c r="G231" s="27">
        <v>1400</v>
      </c>
      <c r="H231" s="27">
        <v>1400</v>
      </c>
      <c r="I231" s="27">
        <v>1400</v>
      </c>
      <c r="J231" s="27">
        <v>1400</v>
      </c>
      <c r="K231" s="27">
        <v>1400</v>
      </c>
      <c r="L231" s="27">
        <v>1400</v>
      </c>
      <c r="M231" s="27">
        <v>1400</v>
      </c>
      <c r="N231" s="27">
        <v>1400</v>
      </c>
      <c r="O231" s="27">
        <v>1400</v>
      </c>
      <c r="P231" s="27">
        <v>1400</v>
      </c>
      <c r="Q231" s="27">
        <v>1400</v>
      </c>
      <c r="R231" s="27">
        <f>SUM(F231:Q231)</f>
        <v>16800</v>
      </c>
    </row>
    <row r="232" spans="1:18" ht="22.5" x14ac:dyDescent="0.25">
      <c r="A232" s="46"/>
      <c r="B232" s="46"/>
      <c r="C232" s="44"/>
      <c r="D232" s="25" t="s">
        <v>489</v>
      </c>
      <c r="E232" s="25" t="s">
        <v>490</v>
      </c>
      <c r="F232" s="27">
        <v>0</v>
      </c>
      <c r="G232" s="27">
        <v>0</v>
      </c>
      <c r="H232" s="27">
        <v>200</v>
      </c>
      <c r="I232" s="27">
        <v>0</v>
      </c>
      <c r="J232" s="27">
        <v>0</v>
      </c>
      <c r="K232" s="27">
        <v>200</v>
      </c>
      <c r="L232" s="27">
        <v>0</v>
      </c>
      <c r="M232" s="27">
        <v>0</v>
      </c>
      <c r="N232" s="27">
        <v>200</v>
      </c>
      <c r="O232" s="27">
        <v>0</v>
      </c>
      <c r="P232" s="27">
        <v>0</v>
      </c>
      <c r="Q232" s="27">
        <v>200</v>
      </c>
      <c r="R232" s="27">
        <f>SUM(F232:Q232)</f>
        <v>800</v>
      </c>
    </row>
    <row r="233" spans="1:18" ht="22.5" x14ac:dyDescent="0.25">
      <c r="A233" s="46"/>
      <c r="B233" s="46"/>
      <c r="C233" s="44"/>
      <c r="D233" s="25" t="s">
        <v>491</v>
      </c>
      <c r="E233" s="25" t="s">
        <v>492</v>
      </c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7">
        <v>0</v>
      </c>
    </row>
    <row r="234" spans="1:18" ht="22.5" x14ac:dyDescent="0.25">
      <c r="A234" s="46"/>
      <c r="B234" s="46"/>
      <c r="C234" s="44"/>
      <c r="D234" s="25" t="s">
        <v>493</v>
      </c>
      <c r="E234" s="25" t="s">
        <v>494</v>
      </c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7">
        <v>0</v>
      </c>
    </row>
    <row r="235" spans="1:18" ht="22.5" x14ac:dyDescent="0.25">
      <c r="A235" s="46"/>
      <c r="B235" s="46"/>
      <c r="C235" s="43" t="s">
        <v>345</v>
      </c>
      <c r="D235" s="25" t="s">
        <v>495</v>
      </c>
      <c r="E235" s="25" t="s">
        <v>496</v>
      </c>
      <c r="F235" s="27">
        <v>12000</v>
      </c>
      <c r="G235" s="27">
        <v>12000</v>
      </c>
      <c r="H235" s="27">
        <v>12000</v>
      </c>
      <c r="I235" s="27">
        <v>12000</v>
      </c>
      <c r="J235" s="27">
        <v>12000</v>
      </c>
      <c r="K235" s="27">
        <v>12000</v>
      </c>
      <c r="L235" s="27">
        <v>12000</v>
      </c>
      <c r="M235" s="27">
        <v>12000</v>
      </c>
      <c r="N235" s="27">
        <v>11500</v>
      </c>
      <c r="O235" s="27">
        <v>11500</v>
      </c>
      <c r="P235" s="27">
        <v>12000</v>
      </c>
      <c r="Q235" s="27">
        <v>12000</v>
      </c>
      <c r="R235" s="27">
        <f>SUM(F235:Q235)</f>
        <v>143000</v>
      </c>
    </row>
    <row r="236" spans="1:18" ht="22.5" x14ac:dyDescent="0.25">
      <c r="A236" s="46"/>
      <c r="B236" s="46"/>
      <c r="C236" s="44"/>
      <c r="D236" s="25" t="s">
        <v>497</v>
      </c>
      <c r="E236" s="25" t="s">
        <v>498</v>
      </c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7">
        <v>0</v>
      </c>
    </row>
    <row r="237" spans="1:18" ht="22.5" x14ac:dyDescent="0.25">
      <c r="A237" s="46"/>
      <c r="B237" s="46"/>
      <c r="C237" s="43" t="s">
        <v>348</v>
      </c>
      <c r="D237" s="25" t="s">
        <v>554</v>
      </c>
      <c r="E237" s="25" t="s">
        <v>500</v>
      </c>
      <c r="F237" s="27">
        <v>0</v>
      </c>
      <c r="G237" s="27">
        <v>0</v>
      </c>
      <c r="H237" s="27">
        <v>0</v>
      </c>
      <c r="I237" s="27">
        <v>1500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f>SUM(F237:Q237)</f>
        <v>1500</v>
      </c>
    </row>
    <row r="238" spans="1:18" ht="22.5" x14ac:dyDescent="0.25">
      <c r="A238" s="46"/>
      <c r="B238" s="46"/>
      <c r="C238" s="44"/>
      <c r="D238" s="25" t="s">
        <v>501</v>
      </c>
      <c r="E238" s="25" t="s">
        <v>502</v>
      </c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7">
        <v>0</v>
      </c>
    </row>
    <row r="239" spans="1:18" x14ac:dyDescent="0.25">
      <c r="A239" s="46"/>
      <c r="B239" s="46"/>
      <c r="C239" s="28" t="s">
        <v>356</v>
      </c>
      <c r="D239" s="29"/>
      <c r="E239" s="29"/>
      <c r="F239" s="18">
        <f>SUM(F211:F238)</f>
        <v>14900</v>
      </c>
      <c r="G239" s="18">
        <f t="shared" ref="G239:R239" si="16">SUM(G211:G238)</f>
        <v>15050</v>
      </c>
      <c r="H239" s="18">
        <f t="shared" si="16"/>
        <v>15100</v>
      </c>
      <c r="I239" s="18">
        <f t="shared" si="16"/>
        <v>16150</v>
      </c>
      <c r="J239" s="18">
        <f t="shared" si="16"/>
        <v>15300</v>
      </c>
      <c r="K239" s="18">
        <f t="shared" si="16"/>
        <v>14850</v>
      </c>
      <c r="L239" s="18">
        <f t="shared" si="16"/>
        <v>14900</v>
      </c>
      <c r="M239" s="18">
        <f t="shared" si="16"/>
        <v>15050</v>
      </c>
      <c r="N239" s="18">
        <f t="shared" si="16"/>
        <v>14600</v>
      </c>
      <c r="O239" s="18">
        <f t="shared" si="16"/>
        <v>14150</v>
      </c>
      <c r="P239" s="18">
        <f t="shared" si="16"/>
        <v>15300</v>
      </c>
      <c r="Q239" s="18">
        <f t="shared" si="16"/>
        <v>14850</v>
      </c>
      <c r="R239" s="18">
        <f t="shared" si="16"/>
        <v>180200</v>
      </c>
    </row>
    <row r="240" spans="1:18" x14ac:dyDescent="0.25">
      <c r="A240" s="46"/>
      <c r="B240" s="46"/>
      <c r="C240" s="32" t="s">
        <v>357</v>
      </c>
      <c r="D240" s="29"/>
      <c r="E240" s="29"/>
      <c r="F240" s="33">
        <f>SUM(F197-F239)</f>
        <v>3506</v>
      </c>
      <c r="G240" s="33">
        <f t="shared" ref="G240:R240" si="17">SUM(G197-G239)</f>
        <v>5526</v>
      </c>
      <c r="H240" s="33">
        <f t="shared" si="17"/>
        <v>3766</v>
      </c>
      <c r="I240" s="33">
        <f t="shared" si="17"/>
        <v>2389</v>
      </c>
      <c r="J240" s="33">
        <f t="shared" si="17"/>
        <v>2414</v>
      </c>
      <c r="K240" s="33">
        <f t="shared" si="17"/>
        <v>2850</v>
      </c>
      <c r="L240" s="33">
        <f t="shared" si="17"/>
        <v>3801</v>
      </c>
      <c r="M240" s="33">
        <f t="shared" si="17"/>
        <v>3218</v>
      </c>
      <c r="N240" s="33">
        <f t="shared" si="17"/>
        <v>-1123</v>
      </c>
      <c r="O240" s="33">
        <f t="shared" si="17"/>
        <v>-1468</v>
      </c>
      <c r="P240" s="33">
        <f t="shared" si="17"/>
        <v>1966</v>
      </c>
      <c r="Q240" s="33">
        <f t="shared" si="17"/>
        <v>2405</v>
      </c>
      <c r="R240" s="33">
        <f t="shared" si="17"/>
        <v>29250</v>
      </c>
    </row>
    <row r="241" spans="1:18" ht="22.5" x14ac:dyDescent="0.25">
      <c r="A241" s="46"/>
      <c r="B241" s="45" t="s">
        <v>503</v>
      </c>
      <c r="C241" s="43" t="s">
        <v>18</v>
      </c>
      <c r="D241" s="25" t="s">
        <v>504</v>
      </c>
      <c r="E241" s="25" t="s">
        <v>505</v>
      </c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7">
        <v>0</v>
      </c>
    </row>
    <row r="242" spans="1:18" ht="22.5" x14ac:dyDescent="0.25">
      <c r="A242" s="46"/>
      <c r="B242" s="46"/>
      <c r="C242" s="44"/>
      <c r="D242" s="25" t="s">
        <v>506</v>
      </c>
      <c r="E242" s="25" t="s">
        <v>507</v>
      </c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7">
        <v>0</v>
      </c>
    </row>
    <row r="243" spans="1:18" ht="22.5" x14ac:dyDescent="0.25">
      <c r="A243" s="46"/>
      <c r="B243" s="46"/>
      <c r="C243" s="44"/>
      <c r="D243" s="25" t="s">
        <v>508</v>
      </c>
      <c r="E243" s="25" t="s">
        <v>509</v>
      </c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7">
        <v>0</v>
      </c>
    </row>
    <row r="244" spans="1:18" ht="22.5" x14ac:dyDescent="0.25">
      <c r="A244" s="46"/>
      <c r="B244" s="46"/>
      <c r="C244" s="44"/>
      <c r="D244" s="25" t="s">
        <v>510</v>
      </c>
      <c r="E244" s="25" t="s">
        <v>511</v>
      </c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7">
        <v>0</v>
      </c>
    </row>
    <row r="245" spans="1:18" x14ac:dyDescent="0.25">
      <c r="A245" s="46"/>
      <c r="B245" s="46"/>
      <c r="C245" s="28" t="s">
        <v>23</v>
      </c>
      <c r="D245" s="29"/>
      <c r="E245" s="29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18">
        <v>0</v>
      </c>
    </row>
    <row r="246" spans="1:18" ht="22.5" x14ac:dyDescent="0.25">
      <c r="A246" s="46"/>
      <c r="B246" s="46"/>
      <c r="C246" s="24" t="s">
        <v>24</v>
      </c>
      <c r="D246" s="25" t="s">
        <v>512</v>
      </c>
      <c r="E246" s="25" t="s">
        <v>513</v>
      </c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7">
        <v>0</v>
      </c>
    </row>
    <row r="247" spans="1:18" ht="22.5" x14ac:dyDescent="0.25">
      <c r="A247" s="46"/>
      <c r="B247" s="46"/>
      <c r="C247" s="43" t="s">
        <v>29</v>
      </c>
      <c r="D247" s="25" t="s">
        <v>514</v>
      </c>
      <c r="E247" s="25" t="s">
        <v>515</v>
      </c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7">
        <v>0</v>
      </c>
    </row>
    <row r="248" spans="1:18" ht="22.5" x14ac:dyDescent="0.25">
      <c r="A248" s="46"/>
      <c r="B248" s="46"/>
      <c r="C248" s="44"/>
      <c r="D248" s="25" t="s">
        <v>516</v>
      </c>
      <c r="E248" s="25" t="s">
        <v>517</v>
      </c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7">
        <v>0</v>
      </c>
    </row>
    <row r="249" spans="1:18" ht="22.5" x14ac:dyDescent="0.25">
      <c r="A249" s="46"/>
      <c r="B249" s="46"/>
      <c r="C249" s="44"/>
      <c r="D249" s="25" t="s">
        <v>518</v>
      </c>
      <c r="E249" s="25" t="s">
        <v>519</v>
      </c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7">
        <v>0</v>
      </c>
    </row>
    <row r="250" spans="1:18" ht="22.5" x14ac:dyDescent="0.25">
      <c r="A250" s="46"/>
      <c r="B250" s="46"/>
      <c r="C250" s="44"/>
      <c r="D250" s="25" t="s">
        <v>520</v>
      </c>
      <c r="E250" s="25" t="s">
        <v>521</v>
      </c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7">
        <v>0</v>
      </c>
    </row>
    <row r="251" spans="1:18" ht="22.5" x14ac:dyDescent="0.25">
      <c r="A251" s="46"/>
      <c r="B251" s="46"/>
      <c r="C251" s="44"/>
      <c r="D251" s="25" t="s">
        <v>522</v>
      </c>
      <c r="E251" s="25" t="s">
        <v>523</v>
      </c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7">
        <v>0</v>
      </c>
    </row>
    <row r="252" spans="1:18" ht="22.5" x14ac:dyDescent="0.25">
      <c r="A252" s="46"/>
      <c r="B252" s="46"/>
      <c r="C252" s="43" t="s">
        <v>407</v>
      </c>
      <c r="D252" s="25" t="s">
        <v>524</v>
      </c>
      <c r="E252" s="25" t="s">
        <v>525</v>
      </c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7">
        <v>0</v>
      </c>
    </row>
    <row r="253" spans="1:18" ht="22.5" x14ac:dyDescent="0.25">
      <c r="A253" s="46"/>
      <c r="B253" s="46"/>
      <c r="C253" s="44"/>
      <c r="D253" s="25" t="s">
        <v>526</v>
      </c>
      <c r="E253" s="25" t="s">
        <v>527</v>
      </c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7">
        <v>0</v>
      </c>
    </row>
    <row r="254" spans="1:18" ht="22.5" x14ac:dyDescent="0.25">
      <c r="A254" s="46"/>
      <c r="B254" s="46"/>
      <c r="C254" s="44"/>
      <c r="D254" s="25" t="s">
        <v>528</v>
      </c>
      <c r="E254" s="25" t="s">
        <v>529</v>
      </c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7">
        <v>0</v>
      </c>
    </row>
    <row r="255" spans="1:18" ht="22.5" x14ac:dyDescent="0.25">
      <c r="A255" s="46"/>
      <c r="B255" s="46"/>
      <c r="C255" s="44"/>
      <c r="D255" s="25" t="s">
        <v>530</v>
      </c>
      <c r="E255" s="25" t="s">
        <v>531</v>
      </c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7">
        <v>0</v>
      </c>
    </row>
    <row r="256" spans="1:18" x14ac:dyDescent="0.25">
      <c r="A256" s="46"/>
      <c r="B256" s="46"/>
      <c r="C256" s="28" t="s">
        <v>34</v>
      </c>
      <c r="D256" s="29"/>
      <c r="E256" s="29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18">
        <v>0</v>
      </c>
    </row>
    <row r="257" spans="1:18" x14ac:dyDescent="0.25">
      <c r="A257" s="46"/>
      <c r="B257" s="46"/>
      <c r="C257" s="30" t="s">
        <v>35</v>
      </c>
      <c r="D257" s="29"/>
      <c r="E257" s="29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31">
        <v>0</v>
      </c>
    </row>
    <row r="258" spans="1:18" ht="22.5" x14ac:dyDescent="0.25">
      <c r="A258" s="46"/>
      <c r="B258" s="46"/>
      <c r="C258" s="24" t="s">
        <v>259</v>
      </c>
      <c r="D258" s="25" t="s">
        <v>532</v>
      </c>
      <c r="E258" s="25" t="s">
        <v>533</v>
      </c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7">
        <v>0</v>
      </c>
    </row>
    <row r="259" spans="1:18" x14ac:dyDescent="0.25">
      <c r="A259" s="46"/>
      <c r="B259" s="46"/>
      <c r="C259" s="28" t="s">
        <v>356</v>
      </c>
      <c r="D259" s="29"/>
      <c r="E259" s="29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18">
        <v>0</v>
      </c>
    </row>
    <row r="260" spans="1:18" x14ac:dyDescent="0.25">
      <c r="A260" s="46"/>
      <c r="B260" s="46"/>
      <c r="C260" s="32" t="s">
        <v>357</v>
      </c>
      <c r="D260" s="29"/>
      <c r="E260" s="29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33">
        <v>0</v>
      </c>
    </row>
    <row r="261" spans="1:18" x14ac:dyDescent="0.25">
      <c r="A261" s="36"/>
      <c r="B261" s="36"/>
      <c r="C261" s="37" t="s">
        <v>534</v>
      </c>
      <c r="D261" s="29"/>
      <c r="E261" s="29"/>
      <c r="F261" s="38">
        <f>SUM(F162+F240+F260)</f>
        <v>-309</v>
      </c>
      <c r="G261" s="38">
        <f t="shared" ref="G261:R261" si="18">SUM(G162+G240+G260)</f>
        <v>-8367.125</v>
      </c>
      <c r="H261" s="38">
        <f t="shared" si="18"/>
        <v>-814.625</v>
      </c>
      <c r="I261" s="38">
        <f t="shared" si="18"/>
        <v>-3938.5</v>
      </c>
      <c r="J261" s="38">
        <f t="shared" si="18"/>
        <v>-569.75</v>
      </c>
      <c r="K261" s="38">
        <f t="shared" si="18"/>
        <v>-7371.25</v>
      </c>
      <c r="L261" s="38">
        <f t="shared" si="18"/>
        <v>-1735.875</v>
      </c>
      <c r="M261" s="38">
        <f t="shared" si="18"/>
        <v>-11497</v>
      </c>
      <c r="N261" s="38">
        <f t="shared" si="18"/>
        <v>-6434.875</v>
      </c>
      <c r="O261" s="38">
        <f t="shared" si="18"/>
        <v>-1461.125</v>
      </c>
      <c r="P261" s="38">
        <f t="shared" si="18"/>
        <v>-3689.625</v>
      </c>
      <c r="Q261" s="38">
        <f t="shared" si="18"/>
        <v>-3228.75</v>
      </c>
      <c r="R261" s="38">
        <f t="shared" si="18"/>
        <v>-49417.5</v>
      </c>
    </row>
  </sheetData>
  <mergeCells count="40">
    <mergeCell ref="C214:C216"/>
    <mergeCell ref="C217:C218"/>
    <mergeCell ref="C219:C222"/>
    <mergeCell ref="C223:C224"/>
    <mergeCell ref="B241:B260"/>
    <mergeCell ref="C241:C244"/>
    <mergeCell ref="C247:C251"/>
    <mergeCell ref="C252:C255"/>
    <mergeCell ref="B164:B240"/>
    <mergeCell ref="C164:C172"/>
    <mergeCell ref="C174:C180"/>
    <mergeCell ref="C181:C188"/>
    <mergeCell ref="C189:C195"/>
    <mergeCell ref="C199:C200"/>
    <mergeCell ref="C136:C150"/>
    <mergeCell ref="C151:C156"/>
    <mergeCell ref="C158:C159"/>
    <mergeCell ref="C205:C206"/>
    <mergeCell ref="C208:C213"/>
    <mergeCell ref="C122:C124"/>
    <mergeCell ref="A2:A260"/>
    <mergeCell ref="B2:B162"/>
    <mergeCell ref="C2:C3"/>
    <mergeCell ref="C5:C6"/>
    <mergeCell ref="C7:C8"/>
    <mergeCell ref="C11:C12"/>
    <mergeCell ref="C13:C40"/>
    <mergeCell ref="C41:C44"/>
    <mergeCell ref="C46:C49"/>
    <mergeCell ref="C53:C56"/>
    <mergeCell ref="C225:C234"/>
    <mergeCell ref="C235:C236"/>
    <mergeCell ref="C237:C238"/>
    <mergeCell ref="C125:C133"/>
    <mergeCell ref="C134:C135"/>
    <mergeCell ref="C58:C59"/>
    <mergeCell ref="C60:C65"/>
    <mergeCell ref="C66:C108"/>
    <mergeCell ref="C109:C114"/>
    <mergeCell ref="C116:C121"/>
  </mergeCells>
  <pageMargins left="0.7" right="0.7" top="0.75" bottom="0.75" header="0.3" footer="0.3"/>
  <pageSetup paperSize="5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Actuals by Month</vt:lpstr>
      <vt:lpstr>Actuals PY</vt:lpstr>
      <vt:lpstr>Budget by Month</vt:lpstr>
      <vt:lpstr>Budget 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2026-01-16T12:47:37Z</dcterms:created>
  <dcterms:modified xsi:type="dcterms:W3CDTF">2026-02-26T18:15:07Z</dcterms:modified>
</cp:coreProperties>
</file>