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clarke.stm\Desktop\"/>
    </mc:Choice>
  </mc:AlternateContent>
  <workbookProtection workbookAlgorithmName="SHA-512" workbookHashValue="QXIi0qZ8WBdCzW3BndheAQFLGAqGG/VgxS+IfbHMU0oIXR436C3XD7W7/4GsVrJ7aOs3WlqosKmDzttfoqpsSw==" workbookSaltValue="EFQ5+NBW4o0D3a2rfdrC4g==" workbookSpinCount="100000" lockStructure="1"/>
  <bookViews>
    <workbookView xWindow="0" yWindow="0" windowWidth="17970" windowHeight="9510" activeTab="1"/>
  </bookViews>
  <sheets>
    <sheet name="NUF Claim" sheetId="1" r:id="rId1"/>
    <sheet name="Procedure" sheetId="8" r:id="rId2"/>
    <sheet name="CAD Banking Info" sheetId="2" r:id="rId3"/>
    <sheet name="Euro Banking Info" sheetId="3" r:id="rId4"/>
    <sheet name="Currencies" sheetId="5" state="hidden" r:id="rId5"/>
  </sheets>
  <definedNames>
    <definedName name="_?from_EUR_amount_1_1" localSheetId="4">Currencies!#REF!</definedName>
    <definedName name="AllCurrencies" comment="The currencies liable to be used.">OFFSET(Currencies!$A$2,0,0,COUNTA(Currencies!$A:$A)-1,1)</definedName>
    <definedName name="CanexSisipAmount">'NUF Claim'!$I$4</definedName>
    <definedName name="CanToEuro">Currencies!$J$4</definedName>
    <definedName name="ConnectedRates">#REF!</definedName>
    <definedName name="CurrencyTable" comment="The currencies and conversion rates liable to be used.">OFFSET(Currencies!$A$2,0,0,COUNTA(Currencies!$A:$A)-1,2)</definedName>
    <definedName name="CurrencyTableReduced">OFFSET(CurrencyTable,1,0)</definedName>
    <definedName name="DownloadedExchangeRates" localSheetId="4">Currencies!$H$2:$J$21</definedName>
    <definedName name="EURAmount">'NUF Claim'!$M$9:$M$58</definedName>
    <definedName name="EurAmountDecided">'NUF Claim'!$L$9:$L$58</definedName>
    <definedName name="FamilySize">'NUF Claim'!$I$6</definedName>
    <definedName name="Language">'NUF Claim'!$N$4</definedName>
    <definedName name="LanguageSelection">'NUF Claim'!$Z$4:$Z$5</definedName>
    <definedName name="MemberName">'NUF Claim'!$C$6</definedName>
    <definedName name="OkToCalcExchange">'NUF Claim'!$H$9:$H$58</definedName>
    <definedName name="_xlnm.Print_Area" localSheetId="0">'NUF Claim'!$A$1:$O$129</definedName>
    <definedName name="RatePermission">Currencies!$M$2</definedName>
    <definedName name="RatePermissionList">'NUF Claim'!$F$9:$F$58</definedName>
    <definedName name="Rates_of_Exchange">'NUF Claim'!$I$9:$I$58</definedName>
    <definedName name="RatesnotEmpty">'NUF Claim'!$K$9:$K$58</definedName>
    <definedName name="ReimbursedAmount">'NUF Claim'!$M$117</definedName>
    <definedName name="ReimbursedFromCanexSisip">'NUF Claim'!$N$119</definedName>
    <definedName name="TotalFamilyAllotment">'NUF Claim'!$N$6</definedName>
    <definedName name="Transaction_Amounts">'NUF Claim'!$D$9:$D$58</definedName>
    <definedName name="Transaction_Currency">'NUF Claim'!$E$9:$E$58</definedName>
    <definedName name="Transaction_Dates">'NUF Claim'!$B$9:$B$58</definedName>
    <definedName name="TransactionCurrencyDecided">'NUF Claim'!$G$9:$G$58</definedName>
    <definedName name="TransactionNotEmpty">'NUF Claim'!$J$9:$J$58</definedName>
    <definedName name="Yearly_PP_Allotment">'NUF Claim'!$C$4</definedName>
    <definedName name="Yes_No_Dropdown">Currencies!$U$2:$U$3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 i="1" l="1"/>
  <c r="I21" i="5" l="1"/>
  <c r="I20" i="5"/>
  <c r="I19" i="5"/>
  <c r="I18" i="5"/>
  <c r="I17" i="5"/>
  <c r="I16" i="5"/>
  <c r="I15" i="5"/>
  <c r="I14" i="5"/>
  <c r="I13" i="5"/>
  <c r="I12" i="5"/>
  <c r="I11" i="5"/>
  <c r="I10" i="5"/>
  <c r="I9" i="5"/>
  <c r="I8" i="5"/>
  <c r="I7" i="5"/>
  <c r="I6" i="5"/>
  <c r="I5" i="5"/>
  <c r="I4" i="5"/>
  <c r="I3" i="5"/>
  <c r="N6" i="1" l="1"/>
  <c r="A8" i="1"/>
  <c r="A120" i="1" l="1"/>
  <c r="A119" i="1"/>
  <c r="B3" i="5" l="1" a="1"/>
  <c r="B3" i="5" s="1"/>
  <c r="B4" i="5" l="1"/>
  <c r="B54" i="5"/>
  <c r="B50" i="5"/>
  <c r="B46" i="5"/>
  <c r="B42" i="5"/>
  <c r="B38" i="5"/>
  <c r="B34" i="5"/>
  <c r="B30" i="5"/>
  <c r="B26" i="5"/>
  <c r="B22" i="5"/>
  <c r="B18" i="5"/>
  <c r="B14" i="5"/>
  <c r="B10" i="5"/>
  <c r="B6" i="5"/>
  <c r="B57" i="5"/>
  <c r="B53" i="5"/>
  <c r="B49" i="5"/>
  <c r="B45" i="5"/>
  <c r="B41" i="5"/>
  <c r="B37" i="5"/>
  <c r="B33" i="5"/>
  <c r="B29" i="5"/>
  <c r="B25" i="5"/>
  <c r="B21" i="5"/>
  <c r="B17" i="5"/>
  <c r="B13" i="5"/>
  <c r="B9" i="5"/>
  <c r="B5" i="5"/>
  <c r="B56" i="5"/>
  <c r="B52" i="5"/>
  <c r="B48" i="5"/>
  <c r="B44" i="5"/>
  <c r="B40" i="5"/>
  <c r="B36" i="5"/>
  <c r="B32" i="5"/>
  <c r="B28" i="5"/>
  <c r="B24" i="5"/>
  <c r="B20" i="5"/>
  <c r="B16" i="5"/>
  <c r="B12" i="5"/>
  <c r="B8" i="5"/>
  <c r="B55" i="5"/>
  <c r="B51" i="5"/>
  <c r="B47" i="5"/>
  <c r="B43" i="5"/>
  <c r="B39" i="5"/>
  <c r="B35" i="5"/>
  <c r="B31" i="5"/>
  <c r="B27" i="5"/>
  <c r="B23" i="5"/>
  <c r="B19" i="5"/>
  <c r="B15" i="5"/>
  <c r="B11" i="5"/>
  <c r="B7" i="5"/>
  <c r="N8" i="1" l="1"/>
  <c r="E8" i="1"/>
  <c r="A2" i="1"/>
  <c r="A1" i="1"/>
  <c r="I5" i="1"/>
  <c r="I117" i="1"/>
  <c r="M8" i="1"/>
  <c r="I8" i="1"/>
  <c r="D8" i="1"/>
  <c r="N5" i="1"/>
  <c r="D4" i="1"/>
  <c r="C5" i="1"/>
  <c r="J9" i="1" l="1" a="1"/>
  <c r="J9" i="1" s="1"/>
  <c r="G9" i="1" a="1"/>
  <c r="G116" i="1" s="1"/>
  <c r="F9" i="1" a="1"/>
  <c r="F110" i="1" s="1"/>
  <c r="F14" i="1" l="1"/>
  <c r="F36" i="1"/>
  <c r="F57" i="1"/>
  <c r="F100" i="1"/>
  <c r="F78" i="1"/>
  <c r="J116" i="1"/>
  <c r="J112" i="1"/>
  <c r="J108" i="1"/>
  <c r="J104" i="1"/>
  <c r="J100" i="1"/>
  <c r="J96" i="1"/>
  <c r="J92" i="1"/>
  <c r="J88" i="1"/>
  <c r="J84" i="1"/>
  <c r="J80" i="1"/>
  <c r="J76" i="1"/>
  <c r="J72" i="1"/>
  <c r="J68" i="1"/>
  <c r="J64" i="1"/>
  <c r="J60" i="1"/>
  <c r="J56" i="1"/>
  <c r="J52" i="1"/>
  <c r="J48" i="1"/>
  <c r="J44" i="1"/>
  <c r="J40" i="1"/>
  <c r="J36" i="1"/>
  <c r="J32" i="1"/>
  <c r="J28" i="1"/>
  <c r="J24" i="1"/>
  <c r="J20" i="1"/>
  <c r="J16" i="1"/>
  <c r="J12" i="1"/>
  <c r="J107" i="1"/>
  <c r="J99" i="1"/>
  <c r="J87" i="1"/>
  <c r="J79" i="1"/>
  <c r="J67" i="1"/>
  <c r="J55" i="1"/>
  <c r="J43" i="1"/>
  <c r="J35" i="1"/>
  <c r="J31" i="1"/>
  <c r="J23" i="1"/>
  <c r="J19" i="1"/>
  <c r="J15" i="1"/>
  <c r="J11" i="1"/>
  <c r="J115" i="1"/>
  <c r="J111" i="1"/>
  <c r="J103" i="1"/>
  <c r="J95" i="1"/>
  <c r="J91" i="1"/>
  <c r="J83" i="1"/>
  <c r="J75" i="1"/>
  <c r="J71" i="1"/>
  <c r="J63" i="1"/>
  <c r="J59" i="1"/>
  <c r="J51" i="1"/>
  <c r="J47" i="1"/>
  <c r="J39" i="1"/>
  <c r="J27" i="1"/>
  <c r="J114" i="1"/>
  <c r="J110" i="1"/>
  <c r="J106" i="1"/>
  <c r="J102" i="1"/>
  <c r="J98" i="1"/>
  <c r="J94" i="1"/>
  <c r="J90" i="1"/>
  <c r="J86" i="1"/>
  <c r="J82" i="1"/>
  <c r="J78" i="1"/>
  <c r="J74" i="1"/>
  <c r="J70" i="1"/>
  <c r="J66" i="1"/>
  <c r="J62" i="1"/>
  <c r="J58" i="1"/>
  <c r="J54" i="1"/>
  <c r="J50" i="1"/>
  <c r="J46" i="1"/>
  <c r="J42" i="1"/>
  <c r="J38" i="1"/>
  <c r="J34" i="1"/>
  <c r="J30" i="1"/>
  <c r="J26" i="1"/>
  <c r="J22" i="1"/>
  <c r="J18" i="1"/>
  <c r="J14" i="1"/>
  <c r="J10" i="1"/>
  <c r="J113" i="1"/>
  <c r="J109" i="1"/>
  <c r="J105" i="1"/>
  <c r="J101" i="1"/>
  <c r="J97" i="1"/>
  <c r="J93" i="1"/>
  <c r="J89" i="1"/>
  <c r="J85" i="1"/>
  <c r="J81" i="1"/>
  <c r="J77" i="1"/>
  <c r="J73" i="1"/>
  <c r="J69" i="1"/>
  <c r="J65" i="1"/>
  <c r="J61" i="1"/>
  <c r="J57" i="1"/>
  <c r="J53" i="1"/>
  <c r="J49" i="1"/>
  <c r="J45" i="1"/>
  <c r="J41" i="1"/>
  <c r="J37" i="1"/>
  <c r="J33" i="1"/>
  <c r="J29" i="1"/>
  <c r="J25" i="1"/>
  <c r="J21" i="1"/>
  <c r="J17" i="1"/>
  <c r="J13" i="1"/>
  <c r="G15" i="1"/>
  <c r="G23" i="1"/>
  <c r="G31" i="1"/>
  <c r="G39" i="1"/>
  <c r="G47" i="1"/>
  <c r="G55" i="1"/>
  <c r="G63" i="1"/>
  <c r="G71" i="1"/>
  <c r="G79" i="1"/>
  <c r="G87" i="1"/>
  <c r="G95" i="1"/>
  <c r="G103" i="1"/>
  <c r="G111" i="1"/>
  <c r="F20" i="1"/>
  <c r="F41" i="1"/>
  <c r="F62" i="1"/>
  <c r="F84" i="1"/>
  <c r="F105" i="1"/>
  <c r="G9" i="1"/>
  <c r="G17" i="1"/>
  <c r="G25" i="1"/>
  <c r="G33" i="1"/>
  <c r="G41" i="1"/>
  <c r="G49" i="1"/>
  <c r="G57" i="1"/>
  <c r="G65" i="1"/>
  <c r="G73" i="1"/>
  <c r="G81" i="1"/>
  <c r="G89" i="1"/>
  <c r="G97" i="1"/>
  <c r="G105" i="1"/>
  <c r="G113" i="1"/>
  <c r="F9" i="1"/>
  <c r="F30" i="1"/>
  <c r="F52" i="1"/>
  <c r="F73" i="1"/>
  <c r="F94" i="1"/>
  <c r="F116" i="1"/>
  <c r="G13" i="1"/>
  <c r="G21" i="1"/>
  <c r="G29" i="1"/>
  <c r="G37" i="1"/>
  <c r="G45" i="1"/>
  <c r="G53" i="1"/>
  <c r="G61" i="1"/>
  <c r="G69" i="1"/>
  <c r="G77" i="1"/>
  <c r="G85" i="1"/>
  <c r="G93" i="1"/>
  <c r="G101" i="1"/>
  <c r="G109" i="1"/>
  <c r="F25" i="1"/>
  <c r="F46" i="1"/>
  <c r="F68" i="1"/>
  <c r="F89" i="1"/>
  <c r="G11" i="1"/>
  <c r="G19" i="1"/>
  <c r="G27" i="1"/>
  <c r="G35" i="1"/>
  <c r="G43" i="1"/>
  <c r="G51" i="1"/>
  <c r="G59" i="1"/>
  <c r="G67" i="1"/>
  <c r="G75" i="1"/>
  <c r="G83" i="1"/>
  <c r="G91" i="1"/>
  <c r="G99" i="1"/>
  <c r="G107" i="1"/>
  <c r="G115" i="1"/>
  <c r="F115" i="1"/>
  <c r="F111" i="1"/>
  <c r="F107" i="1"/>
  <c r="F103" i="1"/>
  <c r="F99" i="1"/>
  <c r="F95" i="1"/>
  <c r="F91" i="1"/>
  <c r="F87" i="1"/>
  <c r="F83" i="1"/>
  <c r="F79" i="1"/>
  <c r="F75" i="1"/>
  <c r="F71" i="1"/>
  <c r="F67" i="1"/>
  <c r="F63" i="1"/>
  <c r="F59" i="1"/>
  <c r="F55" i="1"/>
  <c r="F51" i="1"/>
  <c r="F47" i="1"/>
  <c r="F43" i="1"/>
  <c r="F39" i="1"/>
  <c r="F35" i="1"/>
  <c r="F31" i="1"/>
  <c r="F27" i="1"/>
  <c r="F23" i="1"/>
  <c r="F19" i="1"/>
  <c r="F15" i="1"/>
  <c r="F11" i="1"/>
  <c r="F13" i="1"/>
  <c r="F18" i="1"/>
  <c r="F24" i="1"/>
  <c r="F29" i="1"/>
  <c r="F34" i="1"/>
  <c r="F40" i="1"/>
  <c r="F45" i="1"/>
  <c r="F50" i="1"/>
  <c r="F56" i="1"/>
  <c r="F61" i="1"/>
  <c r="F66" i="1"/>
  <c r="F72" i="1"/>
  <c r="F77" i="1"/>
  <c r="F82" i="1"/>
  <c r="F88" i="1"/>
  <c r="F93" i="1"/>
  <c r="F98" i="1"/>
  <c r="F104" i="1"/>
  <c r="F109" i="1"/>
  <c r="F114" i="1"/>
  <c r="F10" i="1"/>
  <c r="F16" i="1"/>
  <c r="F21" i="1"/>
  <c r="F26" i="1"/>
  <c r="F32" i="1"/>
  <c r="F37" i="1"/>
  <c r="F42" i="1"/>
  <c r="F48" i="1"/>
  <c r="F53" i="1"/>
  <c r="F58" i="1"/>
  <c r="F64" i="1"/>
  <c r="F69" i="1"/>
  <c r="F74" i="1"/>
  <c r="F80" i="1"/>
  <c r="F85" i="1"/>
  <c r="F90" i="1"/>
  <c r="F96" i="1"/>
  <c r="F101" i="1"/>
  <c r="F106" i="1"/>
  <c r="F112" i="1"/>
  <c r="F12" i="1"/>
  <c r="F17" i="1"/>
  <c r="F22" i="1"/>
  <c r="F28" i="1"/>
  <c r="F33" i="1"/>
  <c r="F38" i="1"/>
  <c r="F44" i="1"/>
  <c r="F49" i="1"/>
  <c r="F54" i="1"/>
  <c r="F60" i="1"/>
  <c r="F65" i="1"/>
  <c r="F70" i="1"/>
  <c r="F76" i="1"/>
  <c r="F81" i="1"/>
  <c r="F86" i="1"/>
  <c r="F92" i="1"/>
  <c r="F97" i="1"/>
  <c r="F102" i="1"/>
  <c r="F108" i="1"/>
  <c r="F113" i="1"/>
  <c r="G10" i="1"/>
  <c r="G14" i="1"/>
  <c r="G18" i="1"/>
  <c r="G22" i="1"/>
  <c r="G26" i="1"/>
  <c r="G30" i="1"/>
  <c r="G34" i="1"/>
  <c r="G38" i="1"/>
  <c r="G42" i="1"/>
  <c r="G46" i="1"/>
  <c r="G50" i="1"/>
  <c r="G54" i="1"/>
  <c r="G58" i="1"/>
  <c r="G62" i="1"/>
  <c r="G66" i="1"/>
  <c r="G70" i="1"/>
  <c r="G74" i="1"/>
  <c r="G78" i="1"/>
  <c r="G82" i="1"/>
  <c r="G86" i="1"/>
  <c r="G90" i="1"/>
  <c r="G94" i="1"/>
  <c r="G98" i="1"/>
  <c r="G102" i="1"/>
  <c r="G106" i="1"/>
  <c r="G110" i="1"/>
  <c r="G114" i="1"/>
  <c r="G12" i="1"/>
  <c r="G16" i="1"/>
  <c r="G20" i="1"/>
  <c r="G24" i="1"/>
  <c r="G28" i="1"/>
  <c r="G32" i="1"/>
  <c r="G36" i="1"/>
  <c r="G40" i="1"/>
  <c r="G44" i="1"/>
  <c r="G48" i="1"/>
  <c r="G52" i="1"/>
  <c r="G56" i="1"/>
  <c r="G60" i="1"/>
  <c r="G64" i="1"/>
  <c r="G68" i="1"/>
  <c r="G72" i="1"/>
  <c r="G76" i="1"/>
  <c r="G80" i="1"/>
  <c r="G84" i="1"/>
  <c r="G88" i="1"/>
  <c r="G92" i="1"/>
  <c r="G96" i="1"/>
  <c r="G100" i="1"/>
  <c r="G104" i="1"/>
  <c r="G108" i="1"/>
  <c r="G112" i="1"/>
  <c r="H9" i="1" l="1" a="1"/>
  <c r="H116" i="1" s="1"/>
  <c r="B58" i="5"/>
  <c r="H66" i="1" l="1"/>
  <c r="H28" i="1"/>
  <c r="H32" i="1"/>
  <c r="H82" i="1"/>
  <c r="H71" i="1"/>
  <c r="H75" i="1"/>
  <c r="H15" i="1"/>
  <c r="H37" i="1"/>
  <c r="H52" i="1"/>
  <c r="H109" i="1"/>
  <c r="H113" i="1"/>
  <c r="H90" i="1"/>
  <c r="H10" i="1"/>
  <c r="H40" i="1"/>
  <c r="H98" i="1"/>
  <c r="H60" i="1"/>
  <c r="H64" i="1"/>
  <c r="H114" i="1"/>
  <c r="H86" i="1"/>
  <c r="H63" i="1"/>
  <c r="H73" i="1"/>
  <c r="H76" i="1"/>
  <c r="H45" i="1"/>
  <c r="H26" i="1"/>
  <c r="H57" i="1"/>
  <c r="H102" i="1"/>
  <c r="H50" i="1"/>
  <c r="H39" i="1"/>
  <c r="H108" i="1"/>
  <c r="H78" i="1"/>
  <c r="H49" i="1"/>
  <c r="H103" i="1"/>
  <c r="H47" i="1"/>
  <c r="H84" i="1"/>
  <c r="H30" i="1"/>
  <c r="H43" i="1"/>
  <c r="H16" i="1"/>
  <c r="H14" i="1"/>
  <c r="H20" i="1"/>
  <c r="H24" i="1"/>
  <c r="H25" i="1"/>
  <c r="H96" i="1"/>
  <c r="H72" i="1"/>
  <c r="H81" i="1"/>
  <c r="H111" i="1"/>
  <c r="H27" i="1"/>
  <c r="H87" i="1"/>
  <c r="H93" i="1"/>
  <c r="H80" i="1"/>
  <c r="H68" i="1"/>
  <c r="H88" i="1"/>
  <c r="H51" i="1"/>
  <c r="H41" i="1"/>
  <c r="H21" i="1"/>
  <c r="H12" i="1"/>
  <c r="H89" i="1"/>
  <c r="H59" i="1"/>
  <c r="H95" i="1"/>
  <c r="H33" i="1"/>
  <c r="H19" i="1"/>
  <c r="H112" i="1"/>
  <c r="H100" i="1"/>
  <c r="H35" i="1"/>
  <c r="H107" i="1"/>
  <c r="H42" i="1"/>
  <c r="H105" i="1"/>
  <c r="H53" i="1"/>
  <c r="H44" i="1"/>
  <c r="H23" i="1"/>
  <c r="H91" i="1"/>
  <c r="H13" i="1"/>
  <c r="H97" i="1"/>
  <c r="H83" i="1"/>
  <c r="H70" i="1"/>
  <c r="H18" i="1"/>
  <c r="H99" i="1"/>
  <c r="H38" i="1"/>
  <c r="H74" i="1"/>
  <c r="H67" i="1"/>
  <c r="H85" i="1"/>
  <c r="H55" i="1"/>
  <c r="H46" i="1"/>
  <c r="H62" i="1"/>
  <c r="H92" i="1"/>
  <c r="H34" i="1"/>
  <c r="H106" i="1"/>
  <c r="H11" i="1"/>
  <c r="H65" i="1"/>
  <c r="H77" i="1"/>
  <c r="H58" i="1"/>
  <c r="H115" i="1"/>
  <c r="H22" i="1"/>
  <c r="H69" i="1"/>
  <c r="H17" i="1"/>
  <c r="H54" i="1"/>
  <c r="H79" i="1"/>
  <c r="H101" i="1"/>
  <c r="H31" i="1"/>
  <c r="H94" i="1"/>
  <c r="H29" i="1"/>
  <c r="H48" i="1"/>
  <c r="H36" i="1"/>
  <c r="H9" i="1"/>
  <c r="H56" i="1"/>
  <c r="H61" i="1"/>
  <c r="H110" i="1"/>
  <c r="H104" i="1"/>
  <c r="I9" i="1" l="1" a="1"/>
  <c r="I98" i="1" s="1"/>
  <c r="I95" i="1" l="1"/>
  <c r="I42" i="1"/>
  <c r="I80" i="1"/>
  <c r="I67" i="1"/>
  <c r="I93" i="1"/>
  <c r="I49" i="1"/>
  <c r="I99" i="1"/>
  <c r="I18" i="1"/>
  <c r="I21" i="1"/>
  <c r="I55" i="1"/>
  <c r="I72" i="1"/>
  <c r="I50" i="1"/>
  <c r="I53" i="1"/>
  <c r="I87" i="1"/>
  <c r="I86" i="1"/>
  <c r="I57" i="1"/>
  <c r="I26" i="1"/>
  <c r="I60" i="1"/>
  <c r="I15" i="1"/>
  <c r="I105" i="1"/>
  <c r="I48" i="1"/>
  <c r="I19" i="1"/>
  <c r="I84" i="1"/>
  <c r="I74" i="1"/>
  <c r="I107" i="1"/>
  <c r="I45" i="1"/>
  <c r="I106" i="1"/>
  <c r="I115" i="1"/>
  <c r="I69" i="1"/>
  <c r="I31" i="1"/>
  <c r="I96" i="1"/>
  <c r="I58" i="1"/>
  <c r="I103" i="1"/>
  <c r="I73" i="1"/>
  <c r="I35" i="1"/>
  <c r="I100" i="1"/>
  <c r="I46" i="1"/>
  <c r="I16" i="1"/>
  <c r="I61" i="1"/>
  <c r="I23" i="1"/>
  <c r="I41" i="1"/>
  <c r="I82" i="1"/>
  <c r="I68" i="1"/>
  <c r="I22" i="1"/>
  <c r="I91" i="1"/>
  <c r="I29" i="1"/>
  <c r="I11" i="1"/>
  <c r="I104" i="1"/>
  <c r="I62" i="1"/>
  <c r="I20" i="1"/>
  <c r="I81" i="1"/>
  <c r="I43" i="1"/>
  <c r="I92" i="1"/>
  <c r="I89" i="1"/>
  <c r="I51" i="1"/>
  <c r="I116" i="1"/>
  <c r="I110" i="1"/>
  <c r="I32" i="1"/>
  <c r="I77" i="1"/>
  <c r="I39" i="1"/>
  <c r="I9" i="1"/>
  <c r="I38" i="1"/>
  <c r="I36" i="1"/>
  <c r="I97" i="1"/>
  <c r="I59" i="1"/>
  <c r="I108" i="1"/>
  <c r="I114" i="1"/>
  <c r="I88" i="1"/>
  <c r="I90" i="1"/>
  <c r="I111" i="1"/>
  <c r="I65" i="1"/>
  <c r="I27" i="1"/>
  <c r="I76" i="1"/>
  <c r="I54" i="1"/>
  <c r="I40" i="1"/>
  <c r="I101" i="1"/>
  <c r="I63" i="1"/>
  <c r="I17" i="1"/>
  <c r="I94" i="1"/>
  <c r="I28" i="1"/>
  <c r="I25" i="1"/>
  <c r="I102" i="1"/>
  <c r="I52" i="1"/>
  <c r="I113" i="1"/>
  <c r="I75" i="1"/>
  <c r="I13" i="1"/>
  <c r="I34" i="1"/>
  <c r="I56" i="1"/>
  <c r="I10" i="1"/>
  <c r="I79" i="1"/>
  <c r="I33" i="1"/>
  <c r="I70" i="1"/>
  <c r="I44" i="1"/>
  <c r="I78" i="1"/>
  <c r="I24" i="1"/>
  <c r="I85" i="1"/>
  <c r="I47" i="1"/>
  <c r="I112" i="1"/>
  <c r="I30" i="1"/>
  <c r="I12" i="1"/>
  <c r="I14" i="1"/>
  <c r="I83" i="1"/>
  <c r="I37" i="1"/>
  <c r="I66" i="1"/>
  <c r="I64" i="1"/>
  <c r="I109" i="1"/>
  <c r="I71" i="1"/>
  <c r="K9" i="1" l="1" a="1"/>
  <c r="K9" i="1" s="1"/>
  <c r="K94" i="1" l="1"/>
  <c r="K29" i="1"/>
  <c r="K27" i="1"/>
  <c r="K47" i="1"/>
  <c r="K15" i="1"/>
  <c r="K111" i="1"/>
  <c r="K93" i="1"/>
  <c r="K28" i="1"/>
  <c r="K96" i="1"/>
  <c r="K112" i="1"/>
  <c r="K73" i="1"/>
  <c r="K115" i="1"/>
  <c r="K50" i="1"/>
  <c r="K92" i="1"/>
  <c r="K65" i="1"/>
  <c r="K69" i="1"/>
  <c r="K30" i="1"/>
  <c r="K72" i="1"/>
  <c r="K114" i="1"/>
  <c r="K102" i="1"/>
  <c r="K38" i="1"/>
  <c r="K26" i="1"/>
  <c r="K90" i="1"/>
  <c r="K107" i="1"/>
  <c r="K99" i="1"/>
  <c r="K68" i="1"/>
  <c r="K25" i="1"/>
  <c r="K89" i="1"/>
  <c r="K46" i="1"/>
  <c r="K110" i="1"/>
  <c r="K23" i="1"/>
  <c r="K24" i="1"/>
  <c r="K88" i="1"/>
  <c r="K45" i="1"/>
  <c r="K109" i="1"/>
  <c r="K66" i="1"/>
  <c r="K71" i="1"/>
  <c r="K43" i="1"/>
  <c r="K44" i="1"/>
  <c r="K108" i="1"/>
  <c r="K79" i="1"/>
  <c r="K16" i="1"/>
  <c r="K17" i="1"/>
  <c r="K81" i="1"/>
  <c r="K54" i="1"/>
  <c r="K87" i="1"/>
  <c r="K21" i="1"/>
  <c r="K85" i="1"/>
  <c r="K42" i="1"/>
  <c r="K106" i="1"/>
  <c r="K19" i="1"/>
  <c r="K20" i="1"/>
  <c r="K84" i="1"/>
  <c r="K41" i="1"/>
  <c r="K105" i="1"/>
  <c r="K62" i="1"/>
  <c r="K67" i="1"/>
  <c r="K39" i="1"/>
  <c r="K40" i="1"/>
  <c r="K104" i="1"/>
  <c r="K61" i="1"/>
  <c r="K18" i="1"/>
  <c r="K82" i="1"/>
  <c r="K95" i="1"/>
  <c r="K75" i="1"/>
  <c r="K60" i="1"/>
  <c r="K22" i="1"/>
  <c r="K103" i="1"/>
  <c r="K32" i="1"/>
  <c r="K33" i="1"/>
  <c r="K97" i="1"/>
  <c r="K86" i="1"/>
  <c r="K48" i="1"/>
  <c r="K37" i="1"/>
  <c r="K101" i="1"/>
  <c r="K58" i="1"/>
  <c r="K59" i="1"/>
  <c r="K35" i="1"/>
  <c r="K36" i="1"/>
  <c r="K100" i="1"/>
  <c r="K57" i="1"/>
  <c r="K14" i="1"/>
  <c r="K78" i="1"/>
  <c r="K91" i="1"/>
  <c r="K63" i="1"/>
  <c r="K56" i="1"/>
  <c r="K13" i="1"/>
  <c r="K77" i="1"/>
  <c r="K34" i="1"/>
  <c r="K98" i="1"/>
  <c r="K11" i="1"/>
  <c r="K12" i="1"/>
  <c r="K76" i="1"/>
  <c r="K70" i="1"/>
  <c r="K31" i="1"/>
  <c r="K64" i="1"/>
  <c r="K49" i="1"/>
  <c r="K113" i="1"/>
  <c r="K51" i="1"/>
  <c r="K80" i="1"/>
  <c r="K53" i="1"/>
  <c r="K10" i="1"/>
  <c r="K74" i="1"/>
  <c r="K83" i="1"/>
  <c r="K55" i="1"/>
  <c r="K52" i="1"/>
  <c r="K116" i="1"/>
  <c r="L9" i="1" l="1" a="1"/>
  <c r="L11" i="1" s="1"/>
  <c r="L14" i="1" l="1"/>
  <c r="L83" i="1"/>
  <c r="L45" i="1"/>
  <c r="L82" i="1"/>
  <c r="L68" i="1"/>
  <c r="L22" i="1"/>
  <c r="L91" i="1"/>
  <c r="L41" i="1"/>
  <c r="L114" i="1"/>
  <c r="L76" i="1"/>
  <c r="L38" i="1"/>
  <c r="L104" i="1"/>
  <c r="L106" i="1"/>
  <c r="L28" i="1"/>
  <c r="L85" i="1"/>
  <c r="L47" i="1"/>
  <c r="L112" i="1"/>
  <c r="L90" i="1"/>
  <c r="L24" i="1"/>
  <c r="L93" i="1"/>
  <c r="L55" i="1"/>
  <c r="L116" i="1"/>
  <c r="L95" i="1"/>
  <c r="L30" i="1"/>
  <c r="L49" i="1"/>
  <c r="L32" i="1"/>
  <c r="L98" i="1"/>
  <c r="L89" i="1"/>
  <c r="L72" i="1"/>
  <c r="L51" i="1"/>
  <c r="L70" i="1"/>
  <c r="L13" i="1"/>
  <c r="L103" i="1"/>
  <c r="L46" i="1"/>
  <c r="L53" i="1"/>
  <c r="L36" i="1"/>
  <c r="L15" i="1"/>
  <c r="L97" i="1"/>
  <c r="L80" i="1"/>
  <c r="L59" i="1"/>
  <c r="L54" i="1"/>
  <c r="L9" i="1"/>
  <c r="L99" i="1"/>
  <c r="L23" i="1"/>
  <c r="L86" i="1"/>
  <c r="L35" i="1"/>
  <c r="L74" i="1"/>
  <c r="L81" i="1"/>
  <c r="L18" i="1"/>
  <c r="L37" i="1"/>
  <c r="L64" i="1"/>
  <c r="L44" i="1"/>
  <c r="L63" i="1"/>
  <c r="L62" i="1"/>
  <c r="L57" i="1"/>
  <c r="L40" i="1"/>
  <c r="L19" i="1"/>
  <c r="L109" i="1"/>
  <c r="L92" i="1"/>
  <c r="L71" i="1"/>
  <c r="L102" i="1"/>
  <c r="L21" i="1"/>
  <c r="L111" i="1"/>
  <c r="L94" i="1"/>
  <c r="L65" i="1"/>
  <c r="L48" i="1"/>
  <c r="L27" i="1"/>
  <c r="L105" i="1"/>
  <c r="L88" i="1"/>
  <c r="L67" i="1"/>
  <c r="L42" i="1"/>
  <c r="L29" i="1"/>
  <c r="L12" i="1"/>
  <c r="L110" i="1"/>
  <c r="L69" i="1"/>
  <c r="L52" i="1"/>
  <c r="L31" i="1"/>
  <c r="L113" i="1"/>
  <c r="L96" i="1"/>
  <c r="L75" i="1"/>
  <c r="L26" i="1"/>
  <c r="L25" i="1"/>
  <c r="L115" i="1"/>
  <c r="L50" i="1"/>
  <c r="L77" i="1"/>
  <c r="L60" i="1"/>
  <c r="L39" i="1"/>
  <c r="L10" i="1"/>
  <c r="L100" i="1"/>
  <c r="L79" i="1"/>
  <c r="L58" i="1"/>
  <c r="L33" i="1"/>
  <c r="L16" i="1"/>
  <c r="L34" i="1"/>
  <c r="L73" i="1"/>
  <c r="L56" i="1"/>
  <c r="L61" i="1"/>
  <c r="L84" i="1"/>
  <c r="L107" i="1"/>
  <c r="L108" i="1"/>
  <c r="L20" i="1"/>
  <c r="L43" i="1"/>
  <c r="L87" i="1"/>
  <c r="L66" i="1"/>
  <c r="L78" i="1"/>
  <c r="L101" i="1"/>
  <c r="L17" i="1"/>
  <c r="M9" i="1" l="1" a="1"/>
  <c r="M12" i="1" s="1"/>
  <c r="M115" i="1" l="1"/>
  <c r="N115" i="1" s="1"/>
  <c r="M99" i="1"/>
  <c r="N99" i="1" s="1"/>
  <c r="M83" i="1"/>
  <c r="N83" i="1" s="1"/>
  <c r="M67" i="1"/>
  <c r="N67" i="1" s="1"/>
  <c r="M51" i="1"/>
  <c r="N51" i="1" s="1"/>
  <c r="M35" i="1"/>
  <c r="N35" i="1" s="1"/>
  <c r="M19" i="1"/>
  <c r="M110" i="1"/>
  <c r="N110" i="1" s="1"/>
  <c r="M94" i="1"/>
  <c r="N94" i="1" s="1"/>
  <c r="M78" i="1"/>
  <c r="N78" i="1" s="1"/>
  <c r="M62" i="1"/>
  <c r="N62" i="1" s="1"/>
  <c r="M46" i="1"/>
  <c r="N46" i="1" s="1"/>
  <c r="M30" i="1"/>
  <c r="N30" i="1" s="1"/>
  <c r="M14" i="1"/>
  <c r="M105" i="1"/>
  <c r="N105" i="1" s="1"/>
  <c r="M89" i="1"/>
  <c r="N89" i="1" s="1"/>
  <c r="M73" i="1"/>
  <c r="N73" i="1" s="1"/>
  <c r="M57" i="1"/>
  <c r="N57" i="1" s="1"/>
  <c r="M41" i="1"/>
  <c r="N41" i="1" s="1"/>
  <c r="M25" i="1"/>
  <c r="M9" i="1"/>
  <c r="N9" i="1" s="1"/>
  <c r="M104" i="1"/>
  <c r="N104" i="1" s="1"/>
  <c r="M88" i="1"/>
  <c r="N88" i="1" s="1"/>
  <c r="M72" i="1"/>
  <c r="N72" i="1" s="1"/>
  <c r="M56" i="1"/>
  <c r="N56" i="1" s="1"/>
  <c r="M40" i="1"/>
  <c r="N40" i="1" s="1"/>
  <c r="M24" i="1"/>
  <c r="M107" i="1"/>
  <c r="N107" i="1" s="1"/>
  <c r="M91" i="1"/>
  <c r="N91" i="1" s="1"/>
  <c r="M75" i="1"/>
  <c r="N75" i="1" s="1"/>
  <c r="M59" i="1"/>
  <c r="N59" i="1" s="1"/>
  <c r="M43" i="1"/>
  <c r="N43" i="1" s="1"/>
  <c r="M27" i="1"/>
  <c r="N27" i="1" s="1"/>
  <c r="M11" i="1"/>
  <c r="M102" i="1"/>
  <c r="N102" i="1" s="1"/>
  <c r="M86" i="1"/>
  <c r="N86" i="1" s="1"/>
  <c r="M70" i="1"/>
  <c r="N70" i="1" s="1"/>
  <c r="M54" i="1"/>
  <c r="N54" i="1" s="1"/>
  <c r="M38" i="1"/>
  <c r="N38" i="1" s="1"/>
  <c r="M22" i="1"/>
  <c r="M113" i="1"/>
  <c r="N113" i="1" s="1"/>
  <c r="M97" i="1"/>
  <c r="N97" i="1" s="1"/>
  <c r="M81" i="1"/>
  <c r="N81" i="1" s="1"/>
  <c r="M65" i="1"/>
  <c r="N65" i="1" s="1"/>
  <c r="M49" i="1"/>
  <c r="N49" i="1" s="1"/>
  <c r="M33" i="1"/>
  <c r="N33" i="1" s="1"/>
  <c r="M17" i="1"/>
  <c r="M112" i="1"/>
  <c r="N112" i="1" s="1"/>
  <c r="M96" i="1"/>
  <c r="N96" i="1" s="1"/>
  <c r="M80" i="1"/>
  <c r="N80" i="1" s="1"/>
  <c r="M64" i="1"/>
  <c r="N64" i="1" s="1"/>
  <c r="M48" i="1"/>
  <c r="N48" i="1" s="1"/>
  <c r="M32" i="1"/>
  <c r="N32" i="1" s="1"/>
  <c r="M16" i="1"/>
  <c r="M111" i="1"/>
  <c r="N111" i="1" s="1"/>
  <c r="M103" i="1"/>
  <c r="N103" i="1" s="1"/>
  <c r="M95" i="1"/>
  <c r="N95" i="1" s="1"/>
  <c r="M87" i="1"/>
  <c r="N87" i="1" s="1"/>
  <c r="M79" i="1"/>
  <c r="N79" i="1" s="1"/>
  <c r="M71" i="1"/>
  <c r="N71" i="1" s="1"/>
  <c r="M63" i="1"/>
  <c r="N63" i="1" s="1"/>
  <c r="M55" i="1"/>
  <c r="N55" i="1" s="1"/>
  <c r="M47" i="1"/>
  <c r="N47" i="1" s="1"/>
  <c r="M39" i="1"/>
  <c r="N39" i="1" s="1"/>
  <c r="M31" i="1"/>
  <c r="N31" i="1" s="1"/>
  <c r="M23" i="1"/>
  <c r="M15" i="1"/>
  <c r="M114" i="1"/>
  <c r="N114" i="1" s="1"/>
  <c r="M106" i="1"/>
  <c r="N106" i="1" s="1"/>
  <c r="M98" i="1"/>
  <c r="N98" i="1" s="1"/>
  <c r="M90" i="1"/>
  <c r="N90" i="1" s="1"/>
  <c r="M82" i="1"/>
  <c r="N82" i="1" s="1"/>
  <c r="M74" i="1"/>
  <c r="N74" i="1" s="1"/>
  <c r="M66" i="1"/>
  <c r="N66" i="1" s="1"/>
  <c r="M58" i="1"/>
  <c r="M50" i="1"/>
  <c r="N50" i="1" s="1"/>
  <c r="M42" i="1"/>
  <c r="N42" i="1" s="1"/>
  <c r="M34" i="1"/>
  <c r="N34" i="1" s="1"/>
  <c r="M26" i="1"/>
  <c r="M18" i="1"/>
  <c r="M10" i="1"/>
  <c r="N10" i="1" s="1"/>
  <c r="M109" i="1"/>
  <c r="N109" i="1" s="1"/>
  <c r="M101" i="1"/>
  <c r="N101" i="1" s="1"/>
  <c r="M93" i="1"/>
  <c r="N93" i="1" s="1"/>
  <c r="M85" i="1"/>
  <c r="N85" i="1" s="1"/>
  <c r="M77" i="1"/>
  <c r="N77" i="1" s="1"/>
  <c r="M69" i="1"/>
  <c r="N69" i="1" s="1"/>
  <c r="M61" i="1"/>
  <c r="N61" i="1" s="1"/>
  <c r="M53" i="1"/>
  <c r="N53" i="1" s="1"/>
  <c r="M45" i="1"/>
  <c r="N45" i="1" s="1"/>
  <c r="M37" i="1"/>
  <c r="N37" i="1" s="1"/>
  <c r="M29" i="1"/>
  <c r="N29" i="1" s="1"/>
  <c r="M21" i="1"/>
  <c r="M13" i="1"/>
  <c r="M116" i="1"/>
  <c r="N116" i="1" s="1"/>
  <c r="M108" i="1"/>
  <c r="N108" i="1" s="1"/>
  <c r="M100" i="1"/>
  <c r="N100" i="1" s="1"/>
  <c r="M92" i="1"/>
  <c r="N92" i="1" s="1"/>
  <c r="M84" i="1"/>
  <c r="N84" i="1" s="1"/>
  <c r="M76" i="1"/>
  <c r="N76" i="1" s="1"/>
  <c r="M68" i="1"/>
  <c r="N68" i="1" s="1"/>
  <c r="M60" i="1"/>
  <c r="N60" i="1" s="1"/>
  <c r="M52" i="1"/>
  <c r="N52" i="1" s="1"/>
  <c r="M44" i="1"/>
  <c r="N44" i="1" s="1"/>
  <c r="M36" i="1"/>
  <c r="N36" i="1" s="1"/>
  <c r="M28" i="1"/>
  <c r="N28" i="1" s="1"/>
  <c r="M20" i="1"/>
  <c r="N26" i="1" l="1"/>
  <c r="N25" i="1"/>
  <c r="N24" i="1"/>
  <c r="N23" i="1"/>
  <c r="N22" i="1"/>
  <c r="N21" i="1"/>
  <c r="N20" i="1"/>
  <c r="N18" i="1"/>
  <c r="N19" i="1"/>
  <c r="N17" i="1"/>
  <c r="N16" i="1"/>
  <c r="N13" i="1"/>
  <c r="N14" i="1"/>
  <c r="N58" i="1"/>
  <c r="N15" i="1"/>
  <c r="N11" i="1"/>
  <c r="N12" i="1"/>
  <c r="M117" i="1"/>
  <c r="N119" i="1" l="1"/>
  <c r="N120" i="1"/>
</calcChain>
</file>

<file path=xl/comments1.xml><?xml version="1.0" encoding="utf-8"?>
<comments xmlns="http://schemas.openxmlformats.org/spreadsheetml/2006/main">
  <authors>
    <author>User</author>
  </authors>
  <commentList>
    <comment ref="N3" authorId="0" shapeId="0">
      <text>
        <r>
          <rPr>
            <b/>
            <sz val="9"/>
            <color indexed="81"/>
            <rFont val="Tahoma"/>
            <family val="2"/>
          </rPr>
          <t>Via Dropdown Below...
Choisir, voir dessous...</t>
        </r>
        <r>
          <rPr>
            <sz val="9"/>
            <color indexed="81"/>
            <rFont val="Tahoma"/>
            <family val="2"/>
          </rPr>
          <t xml:space="preserve">
</t>
        </r>
      </text>
    </comment>
    <comment ref="I6" authorId="0" shapeId="0">
      <text>
        <r>
          <rPr>
            <b/>
            <sz val="9"/>
            <color indexed="81"/>
            <rFont val="Tahoma"/>
            <family val="2"/>
          </rPr>
          <t>Note family members must live full-time at post with member</t>
        </r>
        <r>
          <rPr>
            <sz val="9"/>
            <color indexed="81"/>
            <rFont val="Tahoma"/>
            <family val="2"/>
          </rPr>
          <t xml:space="preserve">
</t>
        </r>
      </text>
    </comment>
    <comment ref="D8" authorId="0" shapeId="0">
      <text>
        <r>
          <rPr>
            <b/>
            <sz val="9"/>
            <color indexed="81"/>
            <rFont val="Tahoma"/>
            <family val="2"/>
          </rPr>
          <t>Use the amount shown on your transaction receipt.</t>
        </r>
        <r>
          <rPr>
            <sz val="9"/>
            <color indexed="81"/>
            <rFont val="Tahoma"/>
            <family val="2"/>
          </rPr>
          <t xml:space="preserve">
Don't use any currency symbols.</t>
        </r>
      </text>
    </comment>
    <comment ref="E8" authorId="0" shapeId="0">
      <text>
        <r>
          <rPr>
            <b/>
            <sz val="9"/>
            <color indexed="81"/>
            <rFont val="Tahoma"/>
            <family val="2"/>
          </rPr>
          <t>Use dropdown feature to select the transaction currency.</t>
        </r>
        <r>
          <rPr>
            <sz val="9"/>
            <color indexed="81"/>
            <rFont val="Tahoma"/>
            <family val="2"/>
          </rPr>
          <t xml:space="preserve">
</t>
        </r>
      </text>
    </comment>
    <comment ref="I8" authorId="0" shapeId="0">
      <text>
        <r>
          <rPr>
            <b/>
            <sz val="9"/>
            <color indexed="81"/>
            <rFont val="Tahoma"/>
            <family val="2"/>
          </rPr>
          <t>Administrator to establish Exchange rate during processing of form.</t>
        </r>
        <r>
          <rPr>
            <sz val="9"/>
            <color indexed="81"/>
            <rFont val="Tahoma"/>
            <family val="2"/>
          </rPr>
          <t xml:space="preserve">
</t>
        </r>
      </text>
    </comment>
    <comment ref="N8" authorId="0" shapeId="0">
      <text>
        <r>
          <rPr>
            <b/>
            <sz val="9"/>
            <color indexed="81"/>
            <rFont val="Tahoma"/>
            <family val="2"/>
          </rPr>
          <t>When negative (in red), you have reached your limit
Any other claims will not be reimbursed.</t>
        </r>
        <r>
          <rPr>
            <sz val="9"/>
            <color indexed="81"/>
            <rFont val="Tahoma"/>
            <family val="2"/>
          </rPr>
          <t xml:space="preserve">
</t>
        </r>
      </text>
    </comment>
  </commentList>
</comments>
</file>

<file path=xl/comments2.xml><?xml version="1.0" encoding="utf-8"?>
<comments xmlns="http://schemas.openxmlformats.org/spreadsheetml/2006/main">
  <authors>
    <author>User</author>
  </authors>
  <commentList>
    <comment ref="A1" authorId="0" shapeId="0">
      <text>
        <r>
          <rPr>
            <b/>
            <sz val="9"/>
            <color indexed="81"/>
            <rFont val="Tahoma"/>
            <family val="2"/>
          </rPr>
          <t>Don't leave any blank rows between currencies.</t>
        </r>
        <r>
          <rPr>
            <sz val="9"/>
            <color indexed="81"/>
            <rFont val="Tahoma"/>
            <family val="2"/>
          </rPr>
          <t xml:space="preserve">
</t>
        </r>
      </text>
    </comment>
    <comment ref="H1" authorId="0" shapeId="0">
      <text>
        <r>
          <rPr>
            <b/>
            <sz val="9"/>
            <color indexed="81"/>
            <rFont val="Tahoma"/>
            <family val="2"/>
          </rPr>
          <t>If you want to add a currency, just copy the currency name, and Paste it into Column A.</t>
        </r>
        <r>
          <rPr>
            <sz val="9"/>
            <color indexed="81"/>
            <rFont val="Tahoma"/>
            <family val="2"/>
          </rPr>
          <t xml:space="preserve">
You don't have to keep all rates up to date if you don't use them. Update the ones you usually use. Get the conversion rates from govewrment of Canada data.</t>
        </r>
      </text>
    </comment>
    <comment ref="J1" authorId="0" shapeId="0">
      <text>
        <r>
          <rPr>
            <b/>
            <sz val="9"/>
            <color indexed="81"/>
            <rFont val="Tahoma"/>
            <family val="2"/>
          </rPr>
          <t>Use this colunmn for conversion to Euro.</t>
        </r>
      </text>
    </comment>
    <comment ref="M1" authorId="0" shapeId="0">
      <text>
        <r>
          <rPr>
            <b/>
            <sz val="9"/>
            <color indexed="81"/>
            <rFont val="Tahoma"/>
            <family val="2"/>
          </rPr>
          <t xml:space="preserve">Y for yes, N for no
Always keep "Y", so that people can always see the conversion rates.
Optionally, using "N" would not let you see any currency conversion. This had been considered initially as a "nice to have".
</t>
        </r>
      </text>
    </comment>
    <comment ref="A2" authorId="0" shapeId="0">
      <text>
        <r>
          <rPr>
            <b/>
            <sz val="9"/>
            <color indexed="81"/>
            <rFont val="Tahoma"/>
            <family val="2"/>
          </rPr>
          <t>Don't write in here!</t>
        </r>
        <r>
          <rPr>
            <sz val="9"/>
            <color indexed="81"/>
            <rFont val="Tahoma"/>
            <family val="2"/>
          </rPr>
          <t xml:space="preserve">
This is used in the dropdown on NUF Claim sheet to show an empty selection option.</t>
        </r>
      </text>
    </comment>
    <comment ref="B2" authorId="0" shapeId="0">
      <text>
        <r>
          <rPr>
            <b/>
            <sz val="9"/>
            <color indexed="81"/>
            <rFont val="Tahoma"/>
            <family val="2"/>
          </rPr>
          <t>Don't write in here!</t>
        </r>
        <r>
          <rPr>
            <sz val="9"/>
            <color indexed="81"/>
            <rFont val="Tahoma"/>
            <family val="2"/>
          </rPr>
          <t xml:space="preserve">
This is used in the dropdown on NUF Claim sheet to show an empty selection option.</t>
        </r>
      </text>
    </comment>
  </commentList>
</comments>
</file>

<file path=xl/sharedStrings.xml><?xml version="1.0" encoding="utf-8"?>
<sst xmlns="http://schemas.openxmlformats.org/spreadsheetml/2006/main" count="279" uniqueCount="136">
  <si>
    <t>Morale &amp; Welfare Expenses</t>
  </si>
  <si>
    <t>Date</t>
  </si>
  <si>
    <t>Currency</t>
  </si>
  <si>
    <t>Description</t>
  </si>
  <si>
    <t>Euro</t>
  </si>
  <si>
    <t>US Dollar</t>
  </si>
  <si>
    <t>Swiss Franc</t>
  </si>
  <si>
    <t>Czech Koruna</t>
  </si>
  <si>
    <t>Danish Krone</t>
  </si>
  <si>
    <t>Polish Zloty</t>
  </si>
  <si>
    <t>---</t>
  </si>
  <si>
    <t>Bulgarian Lev</t>
  </si>
  <si>
    <t>Canadian Dollar</t>
  </si>
  <si>
    <t>Croatian Kuna</t>
  </si>
  <si>
    <t>Hungarian Forint</t>
  </si>
  <si>
    <t>Icelandic Krona</t>
  </si>
  <si>
    <t>Norwegian Krone</t>
  </si>
  <si>
    <t>Romanian New Leu</t>
  </si>
  <si>
    <t>Swedish Krona</t>
  </si>
  <si>
    <t>Turkish Lira</t>
  </si>
  <si>
    <t>British Pound</t>
  </si>
  <si>
    <t>Allow Currency Rates Calculation</t>
  </si>
  <si>
    <t>All Foreseable Currencies</t>
  </si>
  <si>
    <t>Y</t>
  </si>
  <si>
    <t>From Euro
(Multiply by)</t>
  </si>
  <si>
    <t>To Euro
(Multiply by)</t>
  </si>
  <si>
    <t>TransactionCurrencyDecided</t>
  </si>
  <si>
    <t>RatePermissionList</t>
  </si>
  <si>
    <t>OKToCalcExchange</t>
  </si>
  <si>
    <t>TransactionNotEmpty</t>
  </si>
  <si>
    <t>RatesNotEmpty</t>
  </si>
  <si>
    <t>EurAmountDecided</t>
  </si>
  <si>
    <t>To ensure smooth processing of the EF Grant and CANEX/SISIP Dividend, here is a quick explanation on how to use the Request for Reimbursement form.</t>
  </si>
  <si>
    <t>Afin d’assurer le bon traitement du remboursement de la subvention du Fonds européen et la subvention de CANEX et du RARM, voici une explication rapide sur la façon d’utiliser la demande de remboursement.</t>
  </si>
  <si>
    <t>Language/Langage</t>
  </si>
  <si>
    <t>Language</t>
  </si>
  <si>
    <t>English/Anglais</t>
  </si>
  <si>
    <t>Français/French</t>
  </si>
  <si>
    <t>1. Fill in the top of the form with your first and last name and family size. Note that your family size only includes those that live full-time at post with you. If your son/daughter is attending university or boarding school in Europe, they are not included.</t>
  </si>
  <si>
    <t>3. List each item in order of the receipt in the description column so that the receipt number corresponds to the listed item.</t>
  </si>
  <si>
    <t>1. Complétez la partie supérieure du formulaire avec votre nom et prénom et le nombre de personnes dans votre famille. Notez que votre famille inclut seulement ceux qui vivent à plein temps avec vous. Si votre fils/fille fréquente l’université ou un internat en Europe, ils ne sont pas inclus.</t>
  </si>
  <si>
    <t>3. Entrez chaque dépense dans le même ordre que vos reçus dans la colonne description  Assurez-vous que le numéro du reçus correspond à la dépense.</t>
  </si>
  <si>
    <t>4. Insérez le "montant » et la "devise » de votre réçu en utilisant la liste déroulante. Le taux d’échange sera calculé automatiquement. Si votre devise n'est pas dans la liste déroulante, veuillez informer  l'adjointe administrative qui le fera pour vous. Réunir  tous vos reçus dans un seul document PDF</t>
  </si>
  <si>
    <t>CANEX-SISIP:   GL 2631-0-7453</t>
  </si>
  <si>
    <t>EF GRANT:       GL 2631-0-7451</t>
  </si>
  <si>
    <t xml:space="preserve">                   Phone number: +49 (0) 2451-717-145</t>
  </si>
  <si>
    <t>5. Enter in the drop down, if you would like to be paid in EUROS or CAD.</t>
  </si>
  <si>
    <r>
      <t>Data to Create CF # for</t>
    </r>
    <r>
      <rPr>
        <b/>
        <sz val="11"/>
        <rFont val="Calibri"/>
        <family val="2"/>
        <scheme val="minor"/>
      </rPr>
      <t xml:space="preserve"> Canadian Banks</t>
    </r>
    <r>
      <rPr>
        <b/>
        <sz val="11"/>
        <color rgb="FFFF0000"/>
        <rFont val="Calibri"/>
        <family val="2"/>
        <scheme val="minor"/>
      </rPr>
      <t xml:space="preserve"> for members in Europe</t>
    </r>
  </si>
  <si>
    <t>CF #</t>
  </si>
  <si>
    <t>* mandatory fields/obligatoire*</t>
  </si>
  <si>
    <t>Last Name/Nom*</t>
  </si>
  <si>
    <t>First name/prénom*</t>
  </si>
  <si>
    <t>Middle name/autre prénom</t>
  </si>
  <si>
    <t>Unit in Europe/Unité*</t>
  </si>
  <si>
    <t>Date of Birth/Date de naissance*</t>
  </si>
  <si>
    <t>Element/Élément (Air, Army…)</t>
  </si>
  <si>
    <t>Rank/Grade/Civ</t>
  </si>
  <si>
    <t>Service #/PRI/NPP#*</t>
  </si>
  <si>
    <t>Canadian  Address (CFPO)*</t>
  </si>
  <si>
    <t>Adresse canadianne (CFPO)*</t>
  </si>
  <si>
    <t>Phone #/# tél*</t>
  </si>
  <si>
    <t>Email/Courriel*</t>
  </si>
  <si>
    <t>Banking Info for direct deposit</t>
  </si>
  <si>
    <t xml:space="preserve">Information bancaire dépôt </t>
  </si>
  <si>
    <t>Bank Institution #/No. Institution bancaire*</t>
  </si>
  <si>
    <t>Bank Branch #/ No. Succursale bancaire*</t>
  </si>
  <si>
    <t>Bank Acconunt #/No. Compte bancaire*</t>
  </si>
  <si>
    <t>Name of the Bank/nom de la banque</t>
  </si>
  <si>
    <t>Note: if at all possible, add a void cheque</t>
  </si>
  <si>
    <t>Si possible, fournir un chèque annulé</t>
  </si>
  <si>
    <r>
      <t xml:space="preserve">Data to create CF# for </t>
    </r>
    <r>
      <rPr>
        <b/>
        <sz val="11"/>
        <rFont val="Calibri"/>
        <family val="2"/>
        <scheme val="minor"/>
      </rPr>
      <t xml:space="preserve">European Banks </t>
    </r>
    <r>
      <rPr>
        <b/>
        <sz val="11"/>
        <color rgb="FFFF0000"/>
        <rFont val="Calibri"/>
        <family val="2"/>
        <scheme val="minor"/>
      </rPr>
      <t>for members in Europe</t>
    </r>
  </si>
  <si>
    <t>CF#</t>
  </si>
  <si>
    <t>* mandatory fields*/obligatoire*</t>
  </si>
  <si>
    <t>International Address*</t>
  </si>
  <si>
    <t>Adresse internationale*</t>
  </si>
  <si>
    <t>Name of bank/Nom de banque*</t>
  </si>
  <si>
    <t>City of bank/Ville de la banque*</t>
  </si>
  <si>
    <t>IBAN#*</t>
  </si>
  <si>
    <t>SWIFT/BIC#*</t>
  </si>
  <si>
    <t>2. Organize your receipts and label them 1,2,3, etc...and mark them with "Reimbursed by NPP."  Enter the date of your receipts in the date column.  PDF all receipts into one document for submission.</t>
  </si>
  <si>
    <t>Moroccan Dirham</t>
  </si>
  <si>
    <t>Serbian Dinar</t>
  </si>
  <si>
    <t>Thai Baht</t>
  </si>
  <si>
    <t xml:space="preserve">Approved/Non-Approved Items: </t>
  </si>
  <si>
    <t xml:space="preserve">Articles approuvés/non approuvés : </t>
  </si>
  <si>
    <t xml:space="preserve">European Fund (EF) Grant and CANEX/SISIP Dividend / Subvention du Fonds Européen (FE) et DIVIDENDE CANEX/ RARM  </t>
  </si>
  <si>
    <t>b.     Scanned copies of original receipts are acceptable documents for reimbursement. Please note that once receipts are submitted for reimbursement, they cannot be used for reimbursement through any other benefit (i.e. VTA, Chalet).</t>
  </si>
  <si>
    <t>4. Insert "amount" and "currency" of your receipt using the drop down list. If your currency is not in the drop down, please let the admin assistant know, and she will amend your worksheet.  The rate of exchange will be automatically calculated and you will see your balance. A red amount shows that you have spent all your funding.</t>
  </si>
  <si>
    <r>
      <t>a.</t>
    </r>
    <r>
      <rPr>
        <sz val="10"/>
        <color theme="1"/>
        <rFont val="Times New Roman"/>
        <family val="1"/>
      </rPr>
      <t xml:space="preserve">     </t>
    </r>
    <r>
      <rPr>
        <sz val="10"/>
        <color theme="1"/>
        <rFont val="Arial"/>
        <family val="2"/>
      </rPr>
      <t xml:space="preserve">Sports and recreation/leisure programs, including </t>
    </r>
    <r>
      <rPr>
        <b/>
        <sz val="10"/>
        <color theme="1"/>
        <rFont val="Arial"/>
        <family val="2"/>
      </rPr>
      <t>family/dependant</t>
    </r>
    <r>
      <rPr>
        <sz val="10"/>
        <color theme="1"/>
        <rFont val="Arial"/>
        <family val="2"/>
      </rPr>
      <t xml:space="preserve"> membership to a fitness club, leisure rentals (e.g. ski rentals, kayak);</t>
    </r>
  </si>
  <si>
    <r>
      <t>a.</t>
    </r>
    <r>
      <rPr>
        <sz val="10"/>
        <color theme="1"/>
        <rFont val="Times New Roman"/>
        <family val="1"/>
      </rPr>
      <t xml:space="preserve">     </t>
    </r>
    <r>
      <rPr>
        <sz val="10"/>
        <color theme="1"/>
        <rFont val="Arial"/>
        <family val="2"/>
      </rPr>
      <t xml:space="preserve">You may only </t>
    </r>
    <r>
      <rPr>
        <b/>
        <sz val="10"/>
        <color theme="1"/>
        <rFont val="Arial"/>
        <family val="2"/>
      </rPr>
      <t>submit one claim per fiscal year</t>
    </r>
    <r>
      <rPr>
        <sz val="10"/>
        <color theme="1"/>
        <rFont val="Arial"/>
        <family val="2"/>
      </rPr>
      <t xml:space="preserve"> to use simultaneously both the European Fund Grant and the CANEX/SISIP Dividend reimbursable amount.</t>
    </r>
  </si>
  <si>
    <r>
      <t>c.</t>
    </r>
    <r>
      <rPr>
        <sz val="10"/>
        <color theme="1"/>
        <rFont val="Times New Roman"/>
        <family val="1"/>
      </rPr>
      <t xml:space="preserve">     </t>
    </r>
    <r>
      <rPr>
        <sz val="10"/>
        <color theme="1"/>
        <rFont val="Arial"/>
        <family val="2"/>
      </rPr>
      <t>Receipts like annual membership (i.e. spouse’s gym membership) should specify which month/s it covers. Please note that it has to be used up first before it can be accepted for reimbursement.</t>
    </r>
  </si>
  <si>
    <r>
      <t>d.</t>
    </r>
    <r>
      <rPr>
        <sz val="10"/>
        <color theme="1"/>
        <rFont val="Times New Roman"/>
        <family val="1"/>
      </rPr>
      <t xml:space="preserve">     </t>
    </r>
    <r>
      <rPr>
        <sz val="10"/>
        <color theme="1"/>
        <rFont val="Arial"/>
        <family val="2"/>
      </rPr>
      <t xml:space="preserve">Please complete the attached spreadsheet detailing information. If your receipts are in a foreign language please provide details including currency.  Please amend any receipts with alcoholic beverages. </t>
    </r>
  </si>
  <si>
    <r>
      <t>e.</t>
    </r>
    <r>
      <rPr>
        <sz val="10"/>
        <color theme="1"/>
        <rFont val="Times New Roman"/>
        <family val="1"/>
      </rPr>
      <t xml:space="preserve">     </t>
    </r>
    <r>
      <rPr>
        <sz val="10"/>
        <color theme="1"/>
        <rFont val="Arial"/>
        <family val="2"/>
      </rPr>
      <t>E-receipts from on-line bookings are acceptable, please forward a copy. Confirmation letters are not considered a receipt.</t>
    </r>
  </si>
  <si>
    <r>
      <t>f.</t>
    </r>
    <r>
      <rPr>
        <sz val="10"/>
        <color rgb="FF000000"/>
        <rFont val="Times New Roman"/>
        <family val="1"/>
      </rPr>
      <t xml:space="preserve">      </t>
    </r>
    <r>
      <rPr>
        <sz val="10"/>
        <color rgb="FF000000"/>
        <rFont val="Arial"/>
        <family val="2"/>
      </rPr>
      <t xml:space="preserve">Reimbursement can be made to European banks or Canadian banks.  To avoid costly errors, please include a copy of the top portion of your European bank statement or copy of void cheque from your Canadian bank.  </t>
    </r>
  </si>
  <si>
    <r>
      <t xml:space="preserve">h.  Please submit your completed NUF Grant Summary, banking information and scanned receipts to +psp.europe@forces.gc.ca </t>
    </r>
    <r>
      <rPr>
        <b/>
        <sz val="10"/>
        <color theme="1"/>
        <rFont val="Arial"/>
        <family val="2"/>
      </rPr>
      <t>no later than 20 March</t>
    </r>
    <r>
      <rPr>
        <sz val="10"/>
        <color theme="1"/>
        <rFont val="Arial"/>
        <family val="2"/>
      </rPr>
      <t>.</t>
    </r>
  </si>
  <si>
    <t>b.     aux dépenses liées aux voyages et aux vacances de la famille incluant le transport, le logement, les entrées aux parcs de loisirs, musées et terrains de camping (repas, café sussi); et</t>
  </si>
  <si>
    <t>c.     aux cours de développement personnel.</t>
  </si>
  <si>
    <t>a.     Gym memberships for the CAF member;</t>
  </si>
  <si>
    <t>b.     Purchase of sports equipment;</t>
  </si>
  <si>
    <t>c.     Charity Ball (the money is for the member not a charity);</t>
  </si>
  <si>
    <t xml:space="preserve">d.     Mess dinners; </t>
  </si>
  <si>
    <t xml:space="preserve">e.     Gifts for members, dependants or guests; </t>
  </si>
  <si>
    <r>
      <t xml:space="preserve">The funding model provides for full flexibility on all expenditures within NPP guidelines.  </t>
    </r>
    <r>
      <rPr>
        <b/>
        <i/>
        <u/>
        <sz val="10"/>
        <color theme="1"/>
        <rFont val="Arial"/>
        <family val="2"/>
      </rPr>
      <t>Eligible</t>
    </r>
    <r>
      <rPr>
        <i/>
        <sz val="10"/>
        <color theme="1"/>
        <rFont val="Arial"/>
        <family val="2"/>
      </rPr>
      <t xml:space="preserve"> items for reimbursement include, but are not limited to:</t>
    </r>
  </si>
  <si>
    <r>
      <t xml:space="preserve">The EF grant cannot be used to buy items for personal use or personal services. </t>
    </r>
    <r>
      <rPr>
        <b/>
        <i/>
        <u/>
        <sz val="10"/>
        <color theme="1"/>
        <rFont val="Arial"/>
        <family val="2"/>
      </rPr>
      <t>Ineligible items</t>
    </r>
    <r>
      <rPr>
        <i/>
        <sz val="10"/>
        <color theme="1"/>
        <rFont val="Arial"/>
        <family val="2"/>
      </rPr>
      <t xml:space="preserve"> for reimbursement include, but are not limited to:</t>
    </r>
  </si>
  <si>
    <r>
      <t xml:space="preserve">Le nouveau modèle de subvention prévoit la pleine flexibilité sur toutes les dépenses dans le cadre des directives BNP.  Les articles </t>
    </r>
    <r>
      <rPr>
        <b/>
        <i/>
        <u/>
        <sz val="10"/>
        <color theme="1"/>
        <rFont val="Arial"/>
        <family val="2"/>
      </rPr>
      <t>éligibles</t>
    </r>
    <r>
      <rPr>
        <i/>
        <sz val="10"/>
        <color theme="1"/>
        <rFont val="Arial"/>
        <family val="2"/>
      </rPr>
      <t xml:space="preserve"> au remboursement incluent, mais ne sont pas limités:</t>
    </r>
  </si>
  <si>
    <r>
      <t xml:space="preserve">La subvention des FE ne peut pas être employée pour l’achat d’articles destinés à une utilisation personnelle ou de services personnels. Les articles </t>
    </r>
    <r>
      <rPr>
        <b/>
        <i/>
        <u/>
        <sz val="10"/>
        <color theme="1"/>
        <rFont val="Arial"/>
        <family val="2"/>
      </rPr>
      <t>inéligibles</t>
    </r>
    <r>
      <rPr>
        <i/>
        <sz val="10"/>
        <color theme="1"/>
        <rFont val="Arial"/>
        <family val="2"/>
      </rPr>
      <t xml:space="preserve"> au remboursement incluent, mais ne sont pas limités à :</t>
    </r>
  </si>
  <si>
    <t>a.     l’adhésion à un gymnase pour le membre militaire;</t>
  </si>
  <si>
    <t>b.     l’achat d'équipement de sports ;</t>
  </si>
  <si>
    <t>c.     aux bals caritatifs (la subvention est destinée au membre et non aux causes caritatives);</t>
  </si>
  <si>
    <t xml:space="preserve">d.     diner régimentaire; </t>
  </si>
  <si>
    <t xml:space="preserve">e.     aux cadeaux aux membres, aux personnes à charge ou à des personnes invitées; </t>
  </si>
  <si>
    <t>f.      aux boissons alcoolisées ;</t>
  </si>
  <si>
    <t>g.     l’épicerie</t>
  </si>
  <si>
    <t xml:space="preserve">h.     au coût de stationnement, coût d’autoroute, coût d’assurances.  </t>
  </si>
  <si>
    <t>Reimbursement Procedure / Procédures pour le remboursement</t>
  </si>
  <si>
    <t>b.     Les copies numérisées des justificatifs originaux sont les deux documents acceptés pour le remboursement. Soyez informé qu'une fois que des justificatifs sont soumis pour le remboursement, ils ne peuvent pas être utilisés pour le remboursement d’aucun autre droit (comme l’IFDC par exemple ou le programme de Chalets).</t>
  </si>
  <si>
    <r>
      <t>g.</t>
    </r>
    <r>
      <rPr>
        <sz val="10"/>
        <color theme="1"/>
        <rFont val="Times New Roman"/>
        <family val="1"/>
      </rPr>
      <t xml:space="preserve">     </t>
    </r>
    <r>
      <rPr>
        <sz val="10"/>
        <color theme="1"/>
        <rFont val="Arial"/>
        <family val="2"/>
      </rPr>
      <t>It is not necessary to spend the grant evenly over each family member, but expenses must be related to EF members. For example a CAF member and spouse have a €240.00 entitlement, €240.00 can be used by the spouse to join a gym.</t>
    </r>
  </si>
  <si>
    <r>
      <t>a.</t>
    </r>
    <r>
      <rPr>
        <sz val="10"/>
        <color theme="1"/>
        <rFont val="Times New Roman"/>
        <family val="1"/>
      </rPr>
      <t xml:space="preserve">     </t>
    </r>
    <r>
      <rPr>
        <sz val="10"/>
        <color theme="1"/>
        <rFont val="Arial"/>
        <family val="2"/>
      </rPr>
      <t>Vous pouvez seulement présenter une demande de remboursement par année financière et utiliser simultanément les octrois du fonds européens et de CANEX et du RARM.</t>
    </r>
  </si>
  <si>
    <t xml:space="preserve">5. Entrez, au bas de la feuille, si vous souhaitez être payé en EUROS ou en CAD. </t>
  </si>
  <si>
    <t>a.     aux programmes de sports et de loisirs, y compris l’adhésion de la famille/personne à charge à un gymnase, location de loisirs (kayak, ski);</t>
  </si>
  <si>
    <r>
      <t>b.</t>
    </r>
    <r>
      <rPr>
        <sz val="10"/>
        <color theme="1"/>
        <rFont val="Times New Roman"/>
        <family val="1"/>
      </rPr>
      <t xml:space="preserve">     </t>
    </r>
    <r>
      <rPr>
        <sz val="10"/>
        <color theme="1"/>
        <rFont val="Arial"/>
        <family val="2"/>
      </rPr>
      <t>Family travel and vacation events including transportation, accommodation, entrance fees to parks, museums and campsites, meals, coffee could be included but excluding alcoholic beverages and gratuity</t>
    </r>
  </si>
  <si>
    <r>
      <t>c.</t>
    </r>
    <r>
      <rPr>
        <sz val="10"/>
        <color theme="1"/>
        <rFont val="Times New Roman"/>
        <family val="1"/>
      </rPr>
      <t xml:space="preserve">     </t>
    </r>
    <r>
      <rPr>
        <sz val="10"/>
        <color theme="1"/>
        <rFont val="Arial"/>
        <family val="2"/>
      </rPr>
      <t>Self-development lessons.</t>
    </r>
  </si>
  <si>
    <t>f.      Alcohol; Grocery;</t>
  </si>
  <si>
    <t>h. Parking fees, toll fees, any insurance fees</t>
  </si>
  <si>
    <t xml:space="preserve">g.     Grocery; </t>
  </si>
  <si>
    <t>2. Organiser vos reçus et étiquetez-les 1,2,3, etc.... et écrire Remboursé par le biais des BNP. Entrez la date de vos reçus dans la colonne date. Tous vos reçus doivent etre ensembles en format PDF.</t>
  </si>
  <si>
    <t>Canadian</t>
  </si>
  <si>
    <t>c. Les reçus de carte de membre annuelle doivent indiquer les mois couverts. Il faut que la carte ait été utilisée avant de soumettre le reçu.</t>
  </si>
  <si>
    <r>
      <t>d.</t>
    </r>
    <r>
      <rPr>
        <sz val="10"/>
        <color theme="1"/>
        <rFont val="Times New Roman"/>
        <family val="1"/>
      </rPr>
      <t xml:space="preserve">     </t>
    </r>
    <r>
      <rPr>
        <sz val="10"/>
        <color theme="1"/>
        <rFont val="Arial"/>
        <family val="2"/>
      </rPr>
      <t xml:space="preserve">Veuillez remplir le formulaire ci-joint détaillant les informations. Si vos justificatifs sont dans une langue étrangère, veuillez préciser les informations sur la devise. Veuillez modifier toutes les factures où l’on retrouve des boissons alcoolisées. </t>
    </r>
  </si>
  <si>
    <r>
      <t>e.</t>
    </r>
    <r>
      <rPr>
        <sz val="10"/>
        <color theme="1"/>
        <rFont val="Times New Roman"/>
        <family val="1"/>
      </rPr>
      <t xml:space="preserve">     </t>
    </r>
    <r>
      <rPr>
        <sz val="10"/>
        <color theme="1"/>
        <rFont val="Arial"/>
        <family val="2"/>
      </rPr>
      <t>Les justificatifs électroniques des réservations en ligne sont acceptées, veuillez nous transmettre un exemplaire. Une confirmation ne peut être accepté, elle n’est pas une facture.</t>
    </r>
  </si>
  <si>
    <r>
      <t>f.</t>
    </r>
    <r>
      <rPr>
        <sz val="10"/>
        <color rgb="FF000000"/>
        <rFont val="Times New Roman"/>
        <family val="1"/>
      </rPr>
      <t xml:space="preserve">     </t>
    </r>
    <r>
      <rPr>
        <sz val="10"/>
        <color rgb="FF000000"/>
        <rFont val="Arial"/>
        <family val="2"/>
      </rPr>
      <t xml:space="preserve">Le remboursement peut être fait auprès des banques européennes ou des banques canadiennes. Pour éviter toute erreur qui pourrait être coûteuse, veuillez nous transmettre une copie de votre relevé d’identité bancaire de votre compte européen ou une copie d’un spécimen de chèque de votre banque canadienne. </t>
    </r>
  </si>
  <si>
    <r>
      <t>g.</t>
    </r>
    <r>
      <rPr>
        <sz val="10"/>
        <color rgb="FF000000"/>
        <rFont val="Times New Roman"/>
        <family val="1"/>
      </rPr>
      <t xml:space="preserve">      </t>
    </r>
    <r>
      <rPr>
        <sz val="10"/>
        <color theme="1"/>
        <rFont val="Arial"/>
        <family val="2"/>
      </rPr>
      <t>Il n'est pas nécessaire de dépenser la subvention de manière égale pour chaque membre de la famille, mais des dépenses doivent être liées aux membres du FE.  Par exemple un membre des FAC et son conjoint peuvent bénéficier de 240,00 €, les 240,00 € peuvent être utilisés pour la carte de membre au gym du conjoint.</t>
    </r>
  </si>
  <si>
    <r>
      <t>h.</t>
    </r>
    <r>
      <rPr>
        <sz val="10"/>
        <color rgb="FF000000"/>
        <rFont val="Times New Roman"/>
        <family val="1"/>
      </rPr>
      <t xml:space="preserve">     </t>
    </r>
    <r>
      <rPr>
        <sz val="10"/>
        <color theme="1"/>
        <rFont val="Arial"/>
        <family val="2"/>
      </rPr>
      <t xml:space="preserve">SVP soumettre votre demande </t>
    </r>
    <r>
      <rPr>
        <b/>
        <sz val="10"/>
        <color theme="1"/>
        <rFont val="Arial"/>
        <family val="2"/>
      </rPr>
      <t>au plus tard le 20 mars,</t>
    </r>
    <r>
      <rPr>
        <sz val="10"/>
        <color theme="1"/>
        <rFont val="Arial"/>
        <family val="2"/>
      </rPr>
      <t xml:space="preserve"> avec tous vos reçus et votre information bancaire à +psp.europe@forces.gc.ca</t>
    </r>
  </si>
  <si>
    <t>Mike Taylor</t>
  </si>
  <si>
    <t>Sr. Manager PSP/Gestionnaire supérieur des PSP</t>
  </si>
  <si>
    <t>Ukrainian Hryvna</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</si>
</sst>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2]\ * #,##0.00_-;\-[$€-2]\ * #,##0.00_-;_-[$€-2]\ * &quot;-&quot;??_-;_-@_-"/>
    <numFmt numFmtId="165" formatCode="_([$€-2]\ * #,##0.00_);_([$€-2]\ * \(#,##0.00\);_([$€-2]\ * &quot;-&quot;??_);_(@_)"/>
    <numFmt numFmtId="166" formatCode="[$-409]d\-mmm\-yy;@"/>
    <numFmt numFmtId="167" formatCode="[$€-2]\ #,##0.00"/>
    <numFmt numFmtId="168" formatCode="0.0000"/>
    <numFmt numFmtId="169" formatCode="0.000000"/>
    <numFmt numFmtId="170" formatCode="0.00####"/>
  </numFmts>
  <fonts count="27" x14ac:knownFonts="1">
    <font>
      <sz val="11"/>
      <color theme="1"/>
      <name val="Calibri"/>
      <family val="2"/>
      <scheme val="minor"/>
    </font>
    <font>
      <b/>
      <sz val="11"/>
      <color theme="1"/>
      <name val="Calibri"/>
      <family val="2"/>
      <scheme val="minor"/>
    </font>
    <font>
      <b/>
      <sz val="14"/>
      <color theme="1"/>
      <name val="Calibri"/>
      <family val="2"/>
      <scheme val="minor"/>
    </font>
    <font>
      <b/>
      <sz val="9"/>
      <color indexed="81"/>
      <name val="Tahoma"/>
      <family val="2"/>
    </font>
    <font>
      <u/>
      <sz val="11"/>
      <color theme="10"/>
      <name val="Calibri"/>
      <family val="2"/>
      <scheme val="minor"/>
    </font>
    <font>
      <sz val="9"/>
      <color indexed="81"/>
      <name val="Tahoma"/>
      <family val="2"/>
    </font>
    <font>
      <sz val="11"/>
      <color theme="0"/>
      <name val="Calibri"/>
      <family val="2"/>
      <scheme val="minor"/>
    </font>
    <font>
      <sz val="11"/>
      <name val="Calibri"/>
      <family val="2"/>
    </font>
    <font>
      <b/>
      <sz val="11"/>
      <color rgb="FFFF0000"/>
      <name val="Calibri"/>
      <family val="2"/>
      <scheme val="minor"/>
    </font>
    <font>
      <b/>
      <sz val="12"/>
      <color theme="1"/>
      <name val="Calibri"/>
      <family val="2"/>
      <scheme val="minor"/>
    </font>
    <font>
      <b/>
      <u val="doubleAccounting"/>
      <sz val="12"/>
      <color theme="1"/>
      <name val="Calibri"/>
      <family val="2"/>
      <scheme val="minor"/>
    </font>
    <font>
      <sz val="10"/>
      <name val="Arial"/>
      <family val="2"/>
    </font>
    <font>
      <sz val="16"/>
      <color theme="1"/>
      <name val="Calibri"/>
      <family val="2"/>
      <scheme val="minor"/>
    </font>
    <font>
      <b/>
      <i/>
      <sz val="12"/>
      <color rgb="FFFF0000"/>
      <name val="Calibri"/>
      <family val="2"/>
      <scheme val="minor"/>
    </font>
    <font>
      <sz val="10"/>
      <name val="Arial"/>
      <family val="2"/>
    </font>
    <font>
      <b/>
      <sz val="11"/>
      <name val="Calibri"/>
      <family val="2"/>
      <scheme val="minor"/>
    </font>
    <font>
      <b/>
      <i/>
      <sz val="11"/>
      <color rgb="FFFF0000"/>
      <name val="Calibri"/>
      <family val="2"/>
      <scheme val="minor"/>
    </font>
    <font>
      <sz val="11"/>
      <color theme="1"/>
      <name val="Arial"/>
      <family val="2"/>
    </font>
    <font>
      <sz val="11"/>
      <color rgb="FF000000"/>
      <name val="Arial"/>
      <family val="2"/>
    </font>
    <font>
      <sz val="10"/>
      <color theme="1"/>
      <name val="Arial"/>
      <family val="2"/>
    </font>
    <font>
      <b/>
      <sz val="10"/>
      <color theme="1"/>
      <name val="Arial"/>
      <family val="2"/>
    </font>
    <font>
      <sz val="10"/>
      <color theme="1"/>
      <name val="Calibri"/>
      <family val="2"/>
      <scheme val="minor"/>
    </font>
    <font>
      <sz val="10"/>
      <color theme="1"/>
      <name val="Times New Roman"/>
      <family val="1"/>
    </font>
    <font>
      <sz val="10"/>
      <color rgb="FF000000"/>
      <name val="Arial"/>
      <family val="2"/>
    </font>
    <font>
      <sz val="10"/>
      <color rgb="FF000000"/>
      <name val="Times New Roman"/>
      <family val="1"/>
    </font>
    <font>
      <i/>
      <sz val="10"/>
      <color theme="1"/>
      <name val="Arial"/>
      <family val="2"/>
    </font>
    <font>
      <b/>
      <i/>
      <u/>
      <sz val="10"/>
      <color theme="1"/>
      <name val="Arial"/>
      <family val="2"/>
    </font>
  </fonts>
  <fills count="8">
    <fill>
      <patternFill patternType="none"/>
    </fill>
    <fill>
      <patternFill patternType="gray125"/>
    </fill>
    <fill>
      <patternFill patternType="solid">
        <fgColor theme="0"/>
        <bgColor indexed="64"/>
      </patternFill>
    </fill>
    <fill>
      <patternFill patternType="solid">
        <fgColor theme="4"/>
      </patternFill>
    </fill>
    <fill>
      <patternFill patternType="solid">
        <fgColor theme="0" tint="-0.14999847407452621"/>
        <bgColor indexed="64"/>
      </patternFill>
    </fill>
    <fill>
      <patternFill patternType="solid">
        <fgColor rgb="FFFFFF00"/>
        <bgColor indexed="64"/>
      </patternFill>
    </fill>
    <fill>
      <patternFill patternType="solid">
        <fgColor theme="1" tint="4.9989318521683403E-2"/>
        <bgColor indexed="64"/>
      </patternFill>
    </fill>
    <fill>
      <patternFill patternType="solid">
        <fgColor theme="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0" fontId="4" fillId="0" borderId="0" applyNumberFormat="0" applyFill="0" applyBorder="0" applyAlignment="0" applyProtection="0"/>
    <xf numFmtId="0" fontId="6" fillId="3" borderId="0" applyNumberFormat="0" applyBorder="0" applyAlignment="0" applyProtection="0"/>
    <xf numFmtId="0" fontId="7" fillId="0" borderId="0"/>
    <xf numFmtId="0" fontId="14" fillId="0" borderId="0"/>
  </cellStyleXfs>
  <cellXfs count="216">
    <xf numFmtId="0" fontId="0" fillId="0" borderId="0" xfId="0"/>
    <xf numFmtId="0" fontId="1" fillId="0" borderId="0" xfId="0" applyFont="1"/>
    <xf numFmtId="0" fontId="0" fillId="0" borderId="0" xfId="0" applyAlignment="1">
      <alignment horizontal="left" indent="1"/>
    </xf>
    <xf numFmtId="14" fontId="0" fillId="0" borderId="0" xfId="0" applyNumberFormat="1"/>
    <xf numFmtId="0" fontId="0" fillId="0" borderId="0" xfId="0"/>
    <xf numFmtId="0" fontId="2" fillId="0" borderId="0" xfId="0" applyFont="1" applyAlignment="1" applyProtection="1">
      <protection locked="0"/>
    </xf>
    <xf numFmtId="0" fontId="0" fillId="0" borderId="0" xfId="0" applyProtection="1">
      <protection locked="0"/>
    </xf>
    <xf numFmtId="164" fontId="0" fillId="0" borderId="0" xfId="0" applyNumberFormat="1" applyProtection="1">
      <protection locked="0"/>
    </xf>
    <xf numFmtId="0" fontId="1" fillId="0" borderId="0" xfId="0" applyFont="1" applyAlignment="1" applyProtection="1">
      <protection locked="0"/>
    </xf>
    <xf numFmtId="165" fontId="0" fillId="0" borderId="0" xfId="0" applyNumberFormat="1" applyProtection="1">
      <protection locked="0"/>
    </xf>
    <xf numFmtId="0" fontId="1" fillId="0" borderId="0" xfId="0" applyFont="1" applyAlignment="1" applyProtection="1">
      <alignment horizontal="center"/>
      <protection locked="0"/>
    </xf>
    <xf numFmtId="0" fontId="0" fillId="0" borderId="0" xfId="0" applyProtection="1"/>
    <xf numFmtId="0" fontId="4" fillId="0" borderId="0" xfId="1" applyProtection="1">
      <protection locked="0"/>
    </xf>
    <xf numFmtId="0" fontId="1" fillId="0" borderId="0" xfId="0" applyFont="1" applyAlignment="1">
      <alignment vertical="center"/>
    </xf>
    <xf numFmtId="0" fontId="1" fillId="0" borderId="0" xfId="0" applyFont="1" applyAlignment="1">
      <alignment horizontal="center" vertical="center" wrapText="1"/>
    </xf>
    <xf numFmtId="0" fontId="1" fillId="0" borderId="7" xfId="0" applyFont="1" applyBorder="1" applyProtection="1">
      <protection locked="0"/>
    </xf>
    <xf numFmtId="0" fontId="0" fillId="0" borderId="8" xfId="0" applyFont="1" applyBorder="1" applyAlignment="1" applyProtection="1">
      <alignment horizontal="left" indent="6"/>
      <protection locked="0"/>
    </xf>
    <xf numFmtId="0" fontId="0" fillId="0" borderId="10" xfId="0" applyBorder="1" applyProtection="1">
      <protection locked="0"/>
    </xf>
    <xf numFmtId="0" fontId="1" fillId="0" borderId="7" xfId="0" quotePrefix="1" applyFont="1" applyBorder="1" applyAlignment="1" applyProtection="1">
      <alignment horizontal="center"/>
      <protection locked="0"/>
    </xf>
    <xf numFmtId="0" fontId="0" fillId="0" borderId="9" xfId="0" quotePrefix="1" applyBorder="1" applyAlignment="1" applyProtection="1">
      <alignment horizontal="center"/>
      <protection locked="0"/>
    </xf>
    <xf numFmtId="0" fontId="0" fillId="0" borderId="10" xfId="0" applyBorder="1"/>
    <xf numFmtId="0" fontId="0" fillId="0" borderId="4" xfId="0" applyBorder="1"/>
    <xf numFmtId="0" fontId="1" fillId="0" borderId="0" xfId="0" applyFont="1" applyAlignment="1">
      <alignment horizontal="center"/>
    </xf>
    <xf numFmtId="0" fontId="0" fillId="0" borderId="0" xfId="0"/>
    <xf numFmtId="14" fontId="1" fillId="0" borderId="0" xfId="0" applyNumberFormat="1" applyFont="1" applyAlignment="1">
      <alignment horizontal="left"/>
    </xf>
    <xf numFmtId="0" fontId="2" fillId="0" borderId="0" xfId="0" applyFont="1" applyAlignment="1">
      <alignment horizontal="center"/>
    </xf>
    <xf numFmtId="168" fontId="0" fillId="0" borderId="11" xfId="0" applyNumberFormat="1" applyBorder="1" applyAlignment="1" applyProtection="1">
      <alignment horizontal="left" indent="6"/>
    </xf>
    <xf numFmtId="0" fontId="0" fillId="2" borderId="10" xfId="0" applyFill="1" applyBorder="1" applyProtection="1">
      <protection locked="0"/>
    </xf>
    <xf numFmtId="2" fontId="0" fillId="0" borderId="0" xfId="0" applyNumberFormat="1" applyProtection="1">
      <protection locked="0"/>
    </xf>
    <xf numFmtId="168" fontId="0" fillId="0" borderId="6" xfId="0" applyNumberFormat="1" applyBorder="1" applyAlignment="1" applyProtection="1">
      <alignment horizontal="left" indent="6"/>
    </xf>
    <xf numFmtId="0" fontId="0" fillId="0" borderId="0" xfId="0" applyAlignment="1"/>
    <xf numFmtId="169" fontId="0" fillId="0" borderId="0" xfId="0" applyNumberFormat="1" applyBorder="1" applyAlignment="1" applyProtection="1">
      <alignment horizontal="left" indent="6"/>
      <protection locked="0"/>
    </xf>
    <xf numFmtId="14" fontId="1" fillId="0" borderId="0" xfId="0" applyNumberFormat="1" applyFont="1" applyAlignment="1"/>
    <xf numFmtId="0" fontId="0" fillId="2" borderId="7" xfId="0" applyFill="1" applyBorder="1"/>
    <xf numFmtId="0" fontId="0" fillId="2" borderId="8" xfId="0" applyFill="1" applyBorder="1"/>
    <xf numFmtId="0" fontId="0" fillId="2" borderId="0" xfId="0" applyFill="1" applyBorder="1" applyAlignment="1" applyProtection="1">
      <alignment horizontal="center"/>
      <protection locked="0"/>
    </xf>
    <xf numFmtId="0" fontId="0" fillId="2" borderId="2" xfId="0" applyFill="1" applyBorder="1" applyAlignment="1">
      <alignment horizontal="center"/>
    </xf>
    <xf numFmtId="166" fontId="0" fillId="2" borderId="1" xfId="0" applyNumberFormat="1" applyFill="1" applyBorder="1" applyAlignment="1" applyProtection="1">
      <alignment horizontal="center"/>
      <protection locked="0"/>
    </xf>
    <xf numFmtId="0" fontId="0" fillId="2" borderId="1" xfId="0" applyFill="1" applyBorder="1" applyProtection="1">
      <protection locked="0"/>
    </xf>
    <xf numFmtId="2" fontId="0" fillId="2" borderId="1" xfId="0" applyNumberFormat="1" applyFill="1" applyBorder="1" applyAlignment="1" applyProtection="1">
      <alignment horizontal="right" indent="1"/>
      <protection locked="0"/>
    </xf>
    <xf numFmtId="0" fontId="0" fillId="2" borderId="1" xfId="0" applyFill="1" applyBorder="1" applyAlignment="1" applyProtection="1">
      <alignment horizontal="center"/>
      <protection locked="0"/>
    </xf>
    <xf numFmtId="168" fontId="0" fillId="2" borderId="1" xfId="0" applyNumberFormat="1" applyFill="1" applyBorder="1" applyAlignment="1" applyProtection="1">
      <alignment horizontal="center"/>
    </xf>
    <xf numFmtId="0" fontId="0" fillId="2" borderId="1" xfId="0" applyFill="1" applyBorder="1" applyAlignment="1" applyProtection="1">
      <alignment horizontal="center"/>
    </xf>
    <xf numFmtId="2" fontId="0" fillId="2" borderId="1" xfId="0" applyNumberFormat="1" applyFill="1" applyBorder="1" applyAlignment="1" applyProtection="1">
      <alignment horizontal="right" indent="1"/>
    </xf>
    <xf numFmtId="4" fontId="0" fillId="2" borderId="3" xfId="0" applyNumberFormat="1" applyFill="1" applyBorder="1" applyAlignment="1" applyProtection="1">
      <alignment horizontal="right" indent="6"/>
    </xf>
    <xf numFmtId="0" fontId="0" fillId="2" borderId="4" xfId="0" applyFill="1" applyBorder="1"/>
    <xf numFmtId="14" fontId="0" fillId="2" borderId="5" xfId="0" applyNumberFormat="1" applyFill="1" applyBorder="1"/>
    <xf numFmtId="0" fontId="0" fillId="2" borderId="5" xfId="0" applyFill="1" applyBorder="1"/>
    <xf numFmtId="0" fontId="1" fillId="2" borderId="5" xfId="0" applyFont="1" applyFill="1" applyBorder="1" applyAlignment="1">
      <alignment horizontal="left" vertical="center" wrapText="1" indent="1"/>
    </xf>
    <xf numFmtId="0" fontId="1" fillId="2" borderId="5" xfId="0" applyFont="1" applyFill="1" applyBorder="1"/>
    <xf numFmtId="0" fontId="0" fillId="2" borderId="6" xfId="0" applyFill="1" applyBorder="1"/>
    <xf numFmtId="0" fontId="1" fillId="2" borderId="1" xfId="0" applyFont="1" applyFill="1" applyBorder="1" applyAlignment="1">
      <alignment horizontal="center"/>
    </xf>
    <xf numFmtId="164" fontId="1" fillId="2" borderId="1" xfId="0" applyNumberFormat="1" applyFont="1" applyFill="1" applyBorder="1"/>
    <xf numFmtId="164" fontId="1" fillId="2" borderId="1" xfId="0" quotePrefix="1" applyNumberFormat="1" applyFont="1" applyFill="1" applyBorder="1" applyAlignment="1">
      <alignment horizontal="left"/>
    </xf>
    <xf numFmtId="0" fontId="1" fillId="2" borderId="1" xfId="0" applyFont="1" applyFill="1" applyBorder="1" applyAlignment="1">
      <alignment horizontal="right"/>
    </xf>
    <xf numFmtId="0" fontId="0" fillId="2" borderId="1" xfId="0" applyFill="1" applyBorder="1" applyAlignment="1" applyProtection="1">
      <protection locked="0"/>
    </xf>
    <xf numFmtId="164" fontId="1" fillId="4" borderId="1" xfId="0" applyNumberFormat="1" applyFont="1" applyFill="1" applyBorder="1" applyProtection="1"/>
    <xf numFmtId="0" fontId="1" fillId="4" borderId="1" xfId="0" applyFont="1" applyFill="1" applyBorder="1" applyAlignment="1" applyProtection="1">
      <alignment horizontal="left"/>
    </xf>
    <xf numFmtId="0" fontId="1" fillId="4" borderId="1" xfId="0" applyFont="1" applyFill="1" applyBorder="1" applyAlignment="1">
      <alignment horizontal="center"/>
    </xf>
    <xf numFmtId="164" fontId="1" fillId="4" borderId="1" xfId="0" quotePrefix="1" applyNumberFormat="1" applyFont="1" applyFill="1" applyBorder="1" applyAlignment="1" applyProtection="1">
      <alignment horizontal="left"/>
    </xf>
    <xf numFmtId="0" fontId="1" fillId="4" borderId="9" xfId="0" applyFont="1" applyFill="1" applyBorder="1" applyProtection="1"/>
    <xf numFmtId="0" fontId="0" fillId="4" borderId="1" xfId="0" applyFill="1" applyBorder="1"/>
    <xf numFmtId="0" fontId="1" fillId="4" borderId="1" xfId="0" applyFont="1" applyFill="1" applyBorder="1" applyAlignment="1">
      <alignment horizontal="right"/>
    </xf>
    <xf numFmtId="167" fontId="1" fillId="4" borderId="1" xfId="0" applyNumberFormat="1" applyFont="1" applyFill="1" applyBorder="1" applyAlignment="1" applyProtection="1">
      <alignment horizontal="left" indent="1"/>
    </xf>
    <xf numFmtId="167" fontId="1" fillId="4" borderId="1" xfId="0" applyNumberFormat="1" applyFont="1" applyFill="1" applyBorder="1" applyAlignment="1" applyProtection="1">
      <alignment horizontal="left"/>
    </xf>
    <xf numFmtId="0" fontId="2" fillId="0" borderId="0" xfId="0" applyFont="1" applyAlignment="1">
      <alignment horizontal="center"/>
    </xf>
    <xf numFmtId="0" fontId="0" fillId="2" borderId="1" xfId="0" quotePrefix="1" applyFill="1" applyBorder="1" applyProtection="1">
      <protection locked="0"/>
    </xf>
    <xf numFmtId="0" fontId="1" fillId="0" borderId="7" xfId="0" applyFont="1" applyBorder="1" applyAlignment="1">
      <alignment vertical="center"/>
    </xf>
    <xf numFmtId="14" fontId="1" fillId="0" borderId="8" xfId="0" applyNumberFormat="1" applyFont="1" applyBorder="1" applyAlignment="1"/>
    <xf numFmtId="14" fontId="8" fillId="0" borderId="9" xfId="0" applyNumberFormat="1" applyFont="1" applyBorder="1" applyAlignment="1" applyProtection="1">
      <protection locked="0"/>
    </xf>
    <xf numFmtId="0" fontId="1" fillId="4" borderId="12" xfId="0" applyFont="1" applyFill="1" applyBorder="1" applyAlignment="1" applyProtection="1">
      <alignment horizontal="center" vertical="center"/>
    </xf>
    <xf numFmtId="0" fontId="1" fillId="4" borderId="13" xfId="0" applyFont="1" applyFill="1" applyBorder="1" applyAlignment="1" applyProtection="1">
      <alignment horizontal="center" vertical="center"/>
    </xf>
    <xf numFmtId="0" fontId="1" fillId="4" borderId="14" xfId="0" applyFont="1" applyFill="1" applyBorder="1" applyAlignment="1" applyProtection="1">
      <alignment horizontal="center" vertical="center"/>
    </xf>
    <xf numFmtId="0" fontId="1" fillId="4" borderId="3" xfId="0" applyFont="1" applyFill="1" applyBorder="1" applyProtection="1"/>
    <xf numFmtId="164" fontId="1" fillId="2" borderId="3" xfId="0" applyNumberFormat="1" applyFont="1" applyFill="1" applyBorder="1"/>
    <xf numFmtId="164" fontId="1" fillId="2" borderId="0" xfId="0" applyNumberFormat="1" applyFont="1" applyFill="1" applyBorder="1"/>
    <xf numFmtId="0" fontId="1" fillId="0" borderId="0" xfId="0" applyFont="1" applyAlignment="1"/>
    <xf numFmtId="164" fontId="1" fillId="2" borderId="0" xfId="0" applyNumberFormat="1" applyFont="1" applyFill="1" applyBorder="1" applyAlignment="1"/>
    <xf numFmtId="164" fontId="10" fillId="2" borderId="5" xfId="0" applyNumberFormat="1" applyFont="1" applyFill="1" applyBorder="1" applyAlignment="1" applyProtection="1">
      <alignment vertical="center"/>
    </xf>
    <xf numFmtId="0" fontId="0" fillId="0" borderId="0" xfId="0" applyBorder="1"/>
    <xf numFmtId="0" fontId="12" fillId="0" borderId="17" xfId="0" applyFont="1" applyBorder="1" applyAlignment="1">
      <alignment horizontal="center"/>
    </xf>
    <xf numFmtId="0" fontId="13" fillId="0" borderId="0" xfId="0" applyFont="1" applyFill="1" applyBorder="1"/>
    <xf numFmtId="0" fontId="0" fillId="0" borderId="7" xfId="0" applyBorder="1"/>
    <xf numFmtId="0" fontId="0" fillId="0" borderId="8" xfId="0" applyBorder="1"/>
    <xf numFmtId="0" fontId="0" fillId="0" borderId="9" xfId="0" applyBorder="1"/>
    <xf numFmtId="0" fontId="0" fillId="0" borderId="11" xfId="0" applyBorder="1"/>
    <xf numFmtId="0" fontId="0" fillId="0" borderId="18" xfId="0" applyBorder="1"/>
    <xf numFmtId="0" fontId="0" fillId="0" borderId="19" xfId="0" applyBorder="1"/>
    <xf numFmtId="0" fontId="9" fillId="0" borderId="0" xfId="0" applyFont="1" applyBorder="1" applyAlignment="1">
      <alignment horizontal="center" vertical="top"/>
    </xf>
    <xf numFmtId="0" fontId="11" fillId="0" borderId="4" xfId="0" applyFont="1" applyBorder="1"/>
    <xf numFmtId="0" fontId="0" fillId="0" borderId="5" xfId="0" applyBorder="1"/>
    <xf numFmtId="0" fontId="0" fillId="0" borderId="6" xfId="0" applyBorder="1"/>
    <xf numFmtId="0" fontId="0" fillId="0" borderId="20" xfId="0" applyBorder="1"/>
    <xf numFmtId="0" fontId="0" fillId="0" borderId="21" xfId="0" applyBorder="1"/>
    <xf numFmtId="0" fontId="0" fillId="0" borderId="23" xfId="0" applyBorder="1"/>
    <xf numFmtId="165" fontId="0" fillId="0" borderId="0" xfId="0" applyNumberFormat="1" applyBorder="1"/>
    <xf numFmtId="0" fontId="0" fillId="0" borderId="0" xfId="0" applyBorder="1" applyAlignment="1">
      <alignment horizontal="center" vertical="center"/>
    </xf>
    <xf numFmtId="0" fontId="1" fillId="0" borderId="22" xfId="0" applyFont="1" applyBorder="1" applyAlignment="1">
      <alignment horizontal="center" vertical="top"/>
    </xf>
    <xf numFmtId="2" fontId="0" fillId="2" borderId="1" xfId="0" applyNumberFormat="1" applyFill="1" applyBorder="1" applyAlignment="1" applyProtection="1">
      <alignment horizontal="right" indent="1"/>
      <protection locked="0"/>
    </xf>
    <xf numFmtId="0" fontId="14" fillId="0" borderId="0" xfId="4" applyBorder="1" applyAlignment="1">
      <alignment horizontal="left"/>
    </xf>
    <xf numFmtId="0" fontId="14" fillId="0" borderId="0" xfId="4" applyBorder="1"/>
    <xf numFmtId="0" fontId="14" fillId="0" borderId="2" xfId="4" applyBorder="1"/>
    <xf numFmtId="0" fontId="8" fillId="0" borderId="2" xfId="4" applyFont="1" applyBorder="1"/>
    <xf numFmtId="0" fontId="11" fillId="0" borderId="2" xfId="4" applyFont="1" applyBorder="1"/>
    <xf numFmtId="0" fontId="14" fillId="0" borderId="27" xfId="4" applyBorder="1"/>
    <xf numFmtId="0" fontId="16" fillId="0" borderId="0" xfId="4" applyFont="1" applyFill="1" applyBorder="1"/>
    <xf numFmtId="0" fontId="14" fillId="0" borderId="0" xfId="4" applyBorder="1" applyAlignment="1">
      <alignment horizontal="left"/>
    </xf>
    <xf numFmtId="0" fontId="14" fillId="0" borderId="0" xfId="4" applyBorder="1"/>
    <xf numFmtId="0" fontId="14" fillId="0" borderId="2" xfId="4" applyBorder="1"/>
    <xf numFmtId="0" fontId="8" fillId="0" borderId="2" xfId="4" applyFont="1" applyBorder="1"/>
    <xf numFmtId="0" fontId="14" fillId="0" borderId="27" xfId="4" applyFill="1" applyBorder="1"/>
    <xf numFmtId="0" fontId="11" fillId="0" borderId="2" xfId="4" applyFont="1" applyBorder="1"/>
    <xf numFmtId="0" fontId="15" fillId="2" borderId="3" xfId="0" applyFont="1" applyFill="1" applyBorder="1" applyProtection="1">
      <protection locked="0"/>
    </xf>
    <xf numFmtId="0" fontId="1" fillId="0" borderId="0" xfId="0" applyFont="1" applyProtection="1"/>
    <xf numFmtId="0" fontId="0" fillId="2" borderId="0" xfId="0" applyFill="1" applyBorder="1" applyProtection="1">
      <protection locked="0"/>
    </xf>
    <xf numFmtId="0" fontId="0" fillId="0" borderId="9" xfId="0" applyFont="1" applyBorder="1" applyAlignment="1" applyProtection="1">
      <alignment horizontal="left" indent="6"/>
      <protection locked="0"/>
    </xf>
    <xf numFmtId="0" fontId="0" fillId="0" borderId="4" xfId="0" applyFill="1" applyBorder="1" applyProtection="1">
      <protection locked="0"/>
    </xf>
    <xf numFmtId="169" fontId="0" fillId="0" borderId="5" xfId="0" applyNumberFormat="1" applyBorder="1" applyAlignment="1" applyProtection="1">
      <alignment horizontal="left" indent="6"/>
      <protection locked="0"/>
    </xf>
    <xf numFmtId="0" fontId="21" fillId="0" borderId="0" xfId="0" applyFont="1"/>
    <xf numFmtId="0" fontId="20" fillId="2" borderId="15" xfId="0" applyFont="1" applyFill="1" applyBorder="1" applyAlignment="1">
      <alignment horizontal="center" vertical="center"/>
    </xf>
    <xf numFmtId="0" fontId="20" fillId="2" borderId="33" xfId="0" applyFont="1" applyFill="1" applyBorder="1" applyAlignment="1">
      <alignment horizontal="center" vertical="center"/>
    </xf>
    <xf numFmtId="0" fontId="20" fillId="2" borderId="16" xfId="0" applyFont="1" applyFill="1" applyBorder="1" applyAlignment="1">
      <alignment horizontal="center" vertical="center"/>
    </xf>
    <xf numFmtId="0" fontId="19" fillId="7" borderId="15" xfId="0" applyFont="1" applyFill="1" applyBorder="1" applyAlignment="1">
      <alignment horizontal="left" vertical="center" wrapText="1"/>
    </xf>
    <xf numFmtId="0" fontId="19" fillId="7" borderId="33" xfId="0" applyFont="1" applyFill="1" applyBorder="1" applyAlignment="1">
      <alignment horizontal="left" vertical="center" wrapText="1"/>
    </xf>
    <xf numFmtId="0" fontId="19" fillId="7" borderId="16" xfId="0" applyFont="1" applyFill="1" applyBorder="1" applyAlignment="1">
      <alignment horizontal="left" vertical="center" wrapText="1"/>
    </xf>
    <xf numFmtId="0" fontId="19" fillId="7" borderId="15" xfId="0" applyFont="1" applyFill="1" applyBorder="1" applyAlignment="1">
      <alignment horizontal="center" vertical="center"/>
    </xf>
    <xf numFmtId="0" fontId="19" fillId="7" borderId="33" xfId="0" applyFont="1" applyFill="1" applyBorder="1" applyAlignment="1">
      <alignment horizontal="center" vertical="center"/>
    </xf>
    <xf numFmtId="0" fontId="19" fillId="7" borderId="16" xfId="0" applyFont="1" applyFill="1" applyBorder="1" applyAlignment="1">
      <alignment horizontal="center" vertical="center"/>
    </xf>
    <xf numFmtId="0" fontId="19" fillId="0" borderId="0" xfId="0" applyFont="1" applyAlignment="1">
      <alignment vertical="center"/>
    </xf>
    <xf numFmtId="0" fontId="17" fillId="0" borderId="0" xfId="0" applyFont="1" applyAlignment="1">
      <alignment vertical="center" wrapText="1"/>
    </xf>
    <xf numFmtId="0" fontId="18" fillId="0" borderId="0" xfId="0" applyFont="1" applyAlignment="1">
      <alignment vertical="center" wrapText="1"/>
    </xf>
    <xf numFmtId="0" fontId="20" fillId="2" borderId="0" xfId="0" applyFont="1" applyFill="1" applyBorder="1" applyAlignment="1">
      <alignment vertical="center"/>
    </xf>
    <xf numFmtId="0" fontId="20" fillId="7" borderId="1" xfId="0" applyFont="1" applyFill="1" applyBorder="1" applyAlignment="1">
      <alignment vertical="center"/>
    </xf>
    <xf numFmtId="0" fontId="7" fillId="5" borderId="11" xfId="3" applyFill="1" applyBorder="1" applyAlignment="1">
      <alignment horizontal="center"/>
    </xf>
    <xf numFmtId="170" fontId="7" fillId="5" borderId="11" xfId="3" applyNumberFormat="1" applyFont="1" applyFill="1" applyBorder="1" applyAlignment="1">
      <alignment horizontal="center"/>
    </xf>
    <xf numFmtId="170" fontId="7" fillId="5" borderId="6" xfId="3" applyNumberFormat="1" applyFont="1" applyFill="1" applyBorder="1" applyAlignment="1">
      <alignment horizontal="center"/>
    </xf>
    <xf numFmtId="170" fontId="7" fillId="0" borderId="6" xfId="3" applyNumberFormat="1" applyFont="1" applyFill="1" applyBorder="1" applyAlignment="1">
      <alignment horizontal="center"/>
    </xf>
    <xf numFmtId="0" fontId="2" fillId="0" borderId="0" xfId="0" applyFont="1" applyAlignment="1">
      <alignment horizontal="center"/>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4" borderId="2" xfId="0" applyFont="1" applyFill="1" applyBorder="1" applyAlignment="1" applyProtection="1">
      <alignment wrapText="1"/>
    </xf>
    <xf numFmtId="0" fontId="1" fillId="4" borderId="1" xfId="0" applyFont="1" applyFill="1" applyBorder="1" applyAlignment="1" applyProtection="1">
      <alignment wrapText="1"/>
    </xf>
    <xf numFmtId="0" fontId="9" fillId="2" borderId="4" xfId="2" applyFont="1" applyFill="1" applyBorder="1" applyAlignment="1">
      <alignment horizontal="center"/>
    </xf>
    <xf numFmtId="0" fontId="9" fillId="2" borderId="5" xfId="2" applyFont="1" applyFill="1" applyBorder="1" applyAlignment="1">
      <alignment horizontal="center"/>
    </xf>
    <xf numFmtId="0" fontId="9" fillId="2" borderId="6" xfId="2" applyFont="1" applyFill="1" applyBorder="1" applyAlignment="1">
      <alignment horizontal="center"/>
    </xf>
    <xf numFmtId="0" fontId="1" fillId="4" borderId="15" xfId="0" applyFont="1" applyFill="1" applyBorder="1" applyAlignment="1">
      <alignment horizontal="center"/>
    </xf>
    <xf numFmtId="0" fontId="1" fillId="4" borderId="16" xfId="0" applyFont="1" applyFill="1" applyBorder="1" applyAlignment="1">
      <alignment horizontal="center"/>
    </xf>
    <xf numFmtId="0" fontId="0" fillId="4" borderId="15" xfId="0" applyFill="1" applyBorder="1" applyAlignment="1" applyProtection="1">
      <alignment horizontal="center"/>
      <protection locked="0"/>
    </xf>
    <xf numFmtId="0" fontId="0" fillId="4" borderId="16" xfId="0" applyFill="1" applyBorder="1" applyAlignment="1" applyProtection="1">
      <alignment horizontal="center"/>
      <protection locked="0"/>
    </xf>
    <xf numFmtId="0" fontId="2" fillId="0" borderId="5" xfId="0" applyFont="1" applyBorder="1" applyAlignment="1">
      <alignment horizontal="center"/>
    </xf>
    <xf numFmtId="0" fontId="19" fillId="0" borderId="1" xfId="0" applyFont="1" applyBorder="1" applyAlignment="1">
      <alignment horizontal="left" vertical="center"/>
    </xf>
    <xf numFmtId="0" fontId="19" fillId="0" borderId="15" xfId="0" applyFont="1" applyBorder="1" applyAlignment="1">
      <alignment horizontal="left" vertical="center" wrapText="1"/>
    </xf>
    <xf numFmtId="0" fontId="19" fillId="0" borderId="33" xfId="0" applyFont="1" applyBorder="1" applyAlignment="1">
      <alignment horizontal="left" vertical="center" wrapText="1"/>
    </xf>
    <xf numFmtId="0" fontId="19" fillId="0" borderId="16" xfId="0" applyFont="1" applyBorder="1" applyAlignment="1">
      <alignment horizontal="left" vertical="center" wrapText="1"/>
    </xf>
    <xf numFmtId="0" fontId="19" fillId="0" borderId="15" xfId="0" applyFont="1" applyBorder="1" applyAlignment="1">
      <alignment horizontal="left" vertical="center"/>
    </xf>
    <xf numFmtId="0" fontId="19" fillId="0" borderId="33" xfId="0" applyFont="1" applyBorder="1" applyAlignment="1">
      <alignment horizontal="left" vertical="center"/>
    </xf>
    <xf numFmtId="0" fontId="19" fillId="0" borderId="16" xfId="0" applyFont="1" applyBorder="1" applyAlignment="1">
      <alignment horizontal="left" vertical="center"/>
    </xf>
    <xf numFmtId="0" fontId="19" fillId="0" borderId="1" xfId="0" applyFont="1" applyBorder="1" applyAlignment="1">
      <alignment horizontal="left" vertical="center" wrapText="1"/>
    </xf>
    <xf numFmtId="0" fontId="19" fillId="5" borderId="1" xfId="0" applyFont="1" applyFill="1" applyBorder="1" applyAlignment="1">
      <alignment horizontal="left" vertical="center" wrapText="1"/>
    </xf>
    <xf numFmtId="0" fontId="25" fillId="0" borderId="15" xfId="0" applyFont="1" applyBorder="1" applyAlignment="1">
      <alignment horizontal="center" vertical="center" wrapText="1"/>
    </xf>
    <xf numFmtId="0" fontId="25" fillId="0" borderId="33" xfId="0" applyFont="1" applyBorder="1" applyAlignment="1">
      <alignment horizontal="center" vertical="center" wrapText="1"/>
    </xf>
    <xf numFmtId="0" fontId="25" fillId="0" borderId="16" xfId="0" applyFont="1" applyBorder="1" applyAlignment="1">
      <alignment horizontal="center" vertical="center" wrapText="1"/>
    </xf>
    <xf numFmtId="0" fontId="20" fillId="5" borderId="15" xfId="0" applyFont="1" applyFill="1" applyBorder="1" applyAlignment="1">
      <alignment horizontal="center" vertical="center"/>
    </xf>
    <xf numFmtId="0" fontId="20" fillId="5" borderId="33" xfId="0" applyFont="1" applyFill="1" applyBorder="1" applyAlignment="1">
      <alignment horizontal="center" vertical="center"/>
    </xf>
    <xf numFmtId="0" fontId="20" fillId="5" borderId="16" xfId="0" applyFont="1" applyFill="1" applyBorder="1" applyAlignment="1">
      <alignment horizontal="center" vertical="center"/>
    </xf>
    <xf numFmtId="0" fontId="19" fillId="7" borderId="1" xfId="0" applyFont="1" applyFill="1" applyBorder="1" applyAlignment="1">
      <alignment horizontal="left" vertical="center"/>
    </xf>
    <xf numFmtId="0" fontId="19" fillId="2" borderId="0" xfId="0" applyFont="1" applyFill="1" applyBorder="1" applyAlignment="1">
      <alignment horizontal="center" vertical="center"/>
    </xf>
    <xf numFmtId="0" fontId="19" fillId="2" borderId="36" xfId="0" applyFont="1" applyFill="1" applyBorder="1" applyAlignment="1">
      <alignment horizontal="center" vertical="center"/>
    </xf>
    <xf numFmtId="0" fontId="19" fillId="2" borderId="13" xfId="0" applyFont="1" applyFill="1" applyBorder="1" applyAlignment="1">
      <alignment horizontal="center" vertical="center"/>
    </xf>
    <xf numFmtId="0" fontId="19" fillId="0" borderId="35" xfId="0" applyFont="1" applyBorder="1" applyAlignment="1">
      <alignment horizontal="center" vertical="center"/>
    </xf>
    <xf numFmtId="0" fontId="19" fillId="0" borderId="36" xfId="0" applyFont="1" applyBorder="1" applyAlignment="1">
      <alignment horizontal="center" vertical="center"/>
    </xf>
    <xf numFmtId="0" fontId="19" fillId="0" borderId="13" xfId="0" applyFont="1" applyBorder="1" applyAlignment="1">
      <alignment horizontal="center" vertical="center"/>
    </xf>
    <xf numFmtId="0" fontId="23" fillId="0" borderId="15" xfId="0" applyFont="1" applyBorder="1" applyAlignment="1">
      <alignment horizontal="left" vertical="center" wrapText="1"/>
    </xf>
    <xf numFmtId="0" fontId="23" fillId="0" borderId="33" xfId="0" applyFont="1" applyBorder="1" applyAlignment="1">
      <alignment horizontal="left" vertical="center" wrapText="1"/>
    </xf>
    <xf numFmtId="0" fontId="23" fillId="0" borderId="16" xfId="0" applyFont="1" applyBorder="1" applyAlignment="1">
      <alignment horizontal="left" vertical="center" wrapText="1"/>
    </xf>
    <xf numFmtId="0" fontId="20" fillId="5" borderId="1" xfId="0" applyFont="1" applyFill="1" applyBorder="1" applyAlignment="1">
      <alignment horizontal="center" vertical="center"/>
    </xf>
    <xf numFmtId="0" fontId="20" fillId="7" borderId="15" xfId="0" applyFont="1" applyFill="1" applyBorder="1" applyAlignment="1">
      <alignment horizontal="center" vertical="center"/>
    </xf>
    <xf numFmtId="0" fontId="20" fillId="7" borderId="33" xfId="0" applyFont="1" applyFill="1" applyBorder="1" applyAlignment="1">
      <alignment horizontal="center" vertical="center"/>
    </xf>
    <xf numFmtId="0" fontId="20" fillId="7" borderId="16" xfId="0" applyFont="1" applyFill="1" applyBorder="1" applyAlignment="1">
      <alignment horizontal="center" vertical="center"/>
    </xf>
    <xf numFmtId="0" fontId="21" fillId="0" borderId="34" xfId="0" applyFont="1" applyBorder="1" applyAlignment="1">
      <alignment horizontal="center"/>
    </xf>
    <xf numFmtId="0" fontId="21" fillId="0" borderId="0" xfId="0" applyFont="1" applyBorder="1" applyAlignment="1">
      <alignment horizontal="center"/>
    </xf>
    <xf numFmtId="0" fontId="19" fillId="0" borderId="15" xfId="0" applyFont="1" applyBorder="1" applyAlignment="1">
      <alignment vertical="center"/>
    </xf>
    <xf numFmtId="0" fontId="19" fillId="0" borderId="33" xfId="0" applyFont="1" applyBorder="1" applyAlignment="1">
      <alignment vertical="center"/>
    </xf>
    <xf numFmtId="0" fontId="19" fillId="0" borderId="16" xfId="0" applyFont="1" applyBorder="1" applyAlignment="1">
      <alignment vertical="center"/>
    </xf>
    <xf numFmtId="0" fontId="19" fillId="0" borderId="15" xfId="0" applyFont="1" applyBorder="1" applyAlignment="1">
      <alignment horizontal="center" vertical="center"/>
    </xf>
    <xf numFmtId="0" fontId="19" fillId="0" borderId="33" xfId="0" applyFont="1" applyBorder="1" applyAlignment="1">
      <alignment horizontal="center" vertical="center"/>
    </xf>
    <xf numFmtId="0" fontId="19" fillId="0" borderId="16" xfId="0" applyFont="1" applyBorder="1" applyAlignment="1">
      <alignment horizontal="center" vertical="center"/>
    </xf>
    <xf numFmtId="0" fontId="14" fillId="0" borderId="1" xfId="4" applyBorder="1" applyAlignment="1" applyProtection="1">
      <alignment horizontal="left"/>
      <protection locked="0"/>
    </xf>
    <xf numFmtId="0" fontId="14" fillId="0" borderId="3" xfId="4" applyBorder="1" applyAlignment="1" applyProtection="1">
      <protection locked="0"/>
    </xf>
    <xf numFmtId="0" fontId="8" fillId="5" borderId="25" xfId="4" applyFont="1" applyFill="1" applyBorder="1" applyAlignment="1">
      <alignment horizontal="center"/>
    </xf>
    <xf numFmtId="0" fontId="14" fillId="5" borderId="26" xfId="4" applyFill="1" applyBorder="1" applyAlignment="1">
      <alignment horizontal="center"/>
    </xf>
    <xf numFmtId="0" fontId="14" fillId="5" borderId="24" xfId="4" applyFill="1" applyBorder="1" applyAlignment="1">
      <alignment horizontal="center"/>
    </xf>
    <xf numFmtId="49" fontId="11" fillId="0" borderId="1" xfId="4" applyNumberFormat="1" applyFont="1" applyBorder="1" applyAlignment="1" applyProtection="1">
      <alignment horizontal="left"/>
      <protection locked="0"/>
    </xf>
    <xf numFmtId="49" fontId="14" fillId="0" borderId="1" xfId="4" applyNumberFormat="1" applyBorder="1" applyAlignment="1" applyProtection="1">
      <alignment horizontal="left"/>
      <protection locked="0"/>
    </xf>
    <xf numFmtId="49" fontId="14" fillId="0" borderId="3" xfId="4" applyNumberFormat="1" applyBorder="1" applyAlignment="1" applyProtection="1">
      <protection locked="0"/>
    </xf>
    <xf numFmtId="0" fontId="14" fillId="0" borderId="28" xfId="4" applyBorder="1" applyAlignment="1" applyProtection="1">
      <alignment horizontal="left"/>
      <protection locked="0"/>
    </xf>
    <xf numFmtId="0" fontId="14" fillId="0" borderId="29" xfId="4" applyBorder="1" applyAlignment="1" applyProtection="1">
      <protection locked="0"/>
    </xf>
    <xf numFmtId="0" fontId="14" fillId="0" borderId="1" xfId="4" applyBorder="1" applyAlignment="1">
      <alignment horizontal="center" vertical="center"/>
    </xf>
    <xf numFmtId="0" fontId="14" fillId="0" borderId="3" xfId="4" applyBorder="1" applyAlignment="1">
      <alignment horizontal="center" vertical="center"/>
    </xf>
    <xf numFmtId="0" fontId="14" fillId="6" borderId="1" xfId="4" applyFill="1" applyBorder="1" applyAlignment="1">
      <alignment horizontal="left"/>
    </xf>
    <xf numFmtId="0" fontId="14" fillId="6" borderId="3" xfId="4" applyFill="1" applyBorder="1" applyAlignment="1"/>
    <xf numFmtId="49" fontId="11" fillId="0" borderId="28" xfId="4" applyNumberFormat="1" applyFont="1" applyBorder="1" applyAlignment="1" applyProtection="1">
      <alignment horizontal="left"/>
      <protection locked="0"/>
    </xf>
    <xf numFmtId="49" fontId="14" fillId="0" borderId="28" xfId="4" applyNumberFormat="1" applyBorder="1" applyAlignment="1" applyProtection="1">
      <alignment horizontal="left"/>
      <protection locked="0"/>
    </xf>
    <xf numFmtId="49" fontId="14" fillId="0" borderId="29" xfId="4" applyNumberFormat="1" applyBorder="1" applyAlignment="1" applyProtection="1">
      <alignment horizontal="left"/>
      <protection locked="0"/>
    </xf>
    <xf numFmtId="0" fontId="14" fillId="0" borderId="3" xfId="4" applyBorder="1" applyAlignment="1" applyProtection="1">
      <alignment horizontal="left"/>
      <protection locked="0"/>
    </xf>
    <xf numFmtId="49" fontId="14" fillId="0" borderId="3" xfId="4" applyNumberFormat="1" applyBorder="1" applyAlignment="1" applyProtection="1">
      <alignment horizontal="left"/>
      <protection locked="0"/>
    </xf>
    <xf numFmtId="0" fontId="14" fillId="7" borderId="1" xfId="4" applyFill="1" applyBorder="1" applyAlignment="1">
      <alignment horizontal="left"/>
    </xf>
    <xf numFmtId="0" fontId="14" fillId="7" borderId="3" xfId="4" applyFill="1" applyBorder="1" applyAlignment="1">
      <alignment horizontal="left"/>
    </xf>
    <xf numFmtId="0" fontId="14" fillId="0" borderId="1" xfId="4" applyBorder="1" applyAlignment="1">
      <alignment horizontal="left"/>
    </xf>
    <xf numFmtId="0" fontId="14" fillId="0" borderId="3" xfId="4" applyBorder="1" applyAlignment="1">
      <alignment horizontal="left"/>
    </xf>
    <xf numFmtId="0" fontId="8" fillId="5" borderId="31" xfId="4" applyFont="1" applyFill="1" applyBorder="1" applyAlignment="1">
      <alignment horizontal="center"/>
    </xf>
    <xf numFmtId="0" fontId="8" fillId="5" borderId="30" xfId="4" applyFont="1" applyFill="1" applyBorder="1" applyAlignment="1">
      <alignment horizontal="center"/>
    </xf>
    <xf numFmtId="0" fontId="8" fillId="5" borderId="32" xfId="4" applyFont="1" applyFill="1" applyBorder="1" applyAlignment="1">
      <alignment horizontal="center"/>
    </xf>
    <xf numFmtId="0" fontId="11" fillId="0" borderId="1" xfId="4" applyFont="1" applyBorder="1" applyAlignment="1" applyProtection="1">
      <alignment horizontal="left"/>
      <protection locked="0"/>
    </xf>
    <xf numFmtId="15" fontId="11" fillId="0" borderId="1" xfId="4" applyNumberFormat="1" applyFont="1" applyBorder="1" applyAlignment="1" applyProtection="1">
      <alignment horizontal="left"/>
      <protection locked="0"/>
    </xf>
  </cellXfs>
  <cellStyles count="5">
    <cellStyle name="Accent1" xfId="2" builtinId="29"/>
    <cellStyle name="Hyperlink" xfId="1" builtinId="8"/>
    <cellStyle name="Normal" xfId="0" builtinId="0"/>
    <cellStyle name="Normal 2" xfId="3"/>
    <cellStyle name="Normal 3" xfId="4"/>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D136"/>
  <sheetViews>
    <sheetView showZeros="0" zoomScale="90" zoomScaleNormal="90" workbookViewId="0">
      <pane ySplit="8" topLeftCell="A9" activePane="bottomLeft" state="frozen"/>
      <selection pane="bottomLeft" activeCell="O7" sqref="O7"/>
    </sheetView>
  </sheetViews>
  <sheetFormatPr defaultRowHeight="15" x14ac:dyDescent="0.25"/>
  <cols>
    <col min="2" max="2" width="12.28515625" customWidth="1"/>
    <col min="3" max="3" width="33.7109375" customWidth="1"/>
    <col min="4" max="4" width="15.7109375" customWidth="1"/>
    <col min="5" max="5" width="20.7109375" customWidth="1"/>
    <col min="6" max="6" width="20.7109375" style="23" hidden="1" customWidth="1"/>
    <col min="7" max="7" width="26.85546875" style="23" hidden="1" customWidth="1"/>
    <col min="8" max="8" width="20.7109375" style="23" hidden="1" customWidth="1"/>
    <col min="9" max="9" width="17.85546875" customWidth="1"/>
    <col min="10" max="10" width="20.7109375" style="23" hidden="1" customWidth="1"/>
    <col min="11" max="12" width="17.85546875" style="23" hidden="1" customWidth="1"/>
    <col min="13" max="13" width="18.28515625" customWidth="1"/>
    <col min="14" max="14" width="22.28515625" customWidth="1"/>
    <col min="15" max="15" width="13.42578125" customWidth="1"/>
    <col min="17" max="17" width="20.28515625" bestFit="1" customWidth="1"/>
    <col min="18" max="18" width="29.42578125" bestFit="1" customWidth="1"/>
    <col min="26" max="26" width="10.5703125" customWidth="1"/>
  </cols>
  <sheetData>
    <row r="1" spans="1:30" ht="18.75" x14ac:dyDescent="0.3">
      <c r="A1" s="137" t="str">
        <f>IF(Language="English/Anglais","European Fund Grant/CANEX SISIP Dividend","Fonds européens et subvention de CANEX/SISIP")</f>
        <v>European Fund Grant/CANEX SISIP Dividend</v>
      </c>
      <c r="B1" s="137"/>
      <c r="C1" s="137"/>
      <c r="D1" s="137"/>
      <c r="E1" s="137"/>
      <c r="F1" s="137"/>
      <c r="G1" s="137"/>
      <c r="H1" s="137"/>
      <c r="I1" s="137"/>
      <c r="J1" s="137"/>
      <c r="K1" s="137"/>
      <c r="L1" s="137"/>
      <c r="M1" s="137"/>
      <c r="N1" s="137"/>
      <c r="O1" s="25"/>
      <c r="P1" s="5"/>
      <c r="Q1" s="5"/>
      <c r="R1" s="6"/>
      <c r="S1" s="6"/>
      <c r="T1" s="6"/>
      <c r="U1" s="6"/>
      <c r="V1" s="6"/>
      <c r="W1" s="6"/>
      <c r="X1" s="6"/>
      <c r="Y1" s="6"/>
      <c r="Z1" s="6"/>
      <c r="AA1" s="6"/>
      <c r="AB1" s="6"/>
      <c r="AC1" s="6"/>
      <c r="AD1" s="6"/>
    </row>
    <row r="2" spans="1:30" ht="19.5" thickBot="1" x14ac:dyDescent="0.35">
      <c r="A2" s="150" t="str">
        <f>IF(Language="English/Anglais","Non-Unit Fund Members","Non-membres du fond de l'unité")</f>
        <v>Non-Unit Fund Members</v>
      </c>
      <c r="B2" s="150"/>
      <c r="C2" s="150"/>
      <c r="D2" s="150"/>
      <c r="E2" s="150"/>
      <c r="F2" s="150"/>
      <c r="G2" s="150"/>
      <c r="H2" s="150"/>
      <c r="I2" s="150"/>
      <c r="J2" s="150"/>
      <c r="K2" s="150"/>
      <c r="L2" s="150"/>
      <c r="M2" s="150"/>
      <c r="N2" s="150"/>
      <c r="O2" s="65"/>
      <c r="P2" s="5"/>
      <c r="Q2" s="5"/>
      <c r="R2" s="6"/>
      <c r="S2" s="6"/>
      <c r="T2" s="6"/>
      <c r="U2" s="6"/>
      <c r="V2" s="6"/>
      <c r="W2" s="6"/>
      <c r="X2" s="6"/>
      <c r="Y2" s="6"/>
      <c r="Z2" s="6"/>
      <c r="AA2" s="6"/>
      <c r="AB2" s="6"/>
      <c r="AC2" s="6"/>
      <c r="AD2" s="6"/>
    </row>
    <row r="3" spans="1:30" ht="15" customHeight="1" x14ac:dyDescent="0.25">
      <c r="A3" s="33"/>
      <c r="B3" s="34"/>
      <c r="C3" s="34"/>
      <c r="D3" s="34"/>
      <c r="E3" s="34"/>
      <c r="F3" s="34"/>
      <c r="G3" s="34"/>
      <c r="H3" s="34"/>
      <c r="I3" s="34"/>
      <c r="J3" s="34"/>
      <c r="K3" s="34"/>
      <c r="L3" s="34"/>
      <c r="M3" s="34"/>
      <c r="N3" s="60" t="s">
        <v>34</v>
      </c>
      <c r="O3" s="35"/>
      <c r="P3" s="6"/>
      <c r="Q3" s="6"/>
      <c r="R3" s="6"/>
      <c r="S3" s="6"/>
      <c r="T3" s="6"/>
      <c r="U3" s="6"/>
      <c r="V3" s="6"/>
      <c r="W3" s="6"/>
      <c r="X3" s="6"/>
      <c r="Y3" s="6"/>
      <c r="Z3" s="113" t="s">
        <v>35</v>
      </c>
      <c r="AA3" s="6"/>
      <c r="AB3" s="6"/>
      <c r="AC3" s="6"/>
    </row>
    <row r="4" spans="1:30" ht="15" customHeight="1" x14ac:dyDescent="0.25">
      <c r="A4" s="141" t="str">
        <f>IF(Language="English/Anglais","European Fund Grant 2022/23 amount per person:", "Fonds Européens 2022/23 montant par personne:")</f>
        <v>European Fund Grant 2022/23 amount per person:</v>
      </c>
      <c r="B4" s="142"/>
      <c r="C4" s="63">
        <v>150</v>
      </c>
      <c r="D4" s="57" t="str">
        <f>IF(Language="English/Anglais","CANEX/SISIP amount per CAF member:","Montant CANEX/SISIP par membre FAC:")</f>
        <v>CANEX/SISIP amount per CAF member:</v>
      </c>
      <c r="E4" s="58"/>
      <c r="F4" s="51"/>
      <c r="G4" s="51"/>
      <c r="H4" s="51"/>
      <c r="I4" s="64">
        <v>75</v>
      </c>
      <c r="J4" s="52"/>
      <c r="K4" s="52"/>
      <c r="L4" s="52"/>
      <c r="M4" s="61"/>
      <c r="N4" s="112" t="s">
        <v>36</v>
      </c>
      <c r="O4" s="35"/>
      <c r="P4" s="6"/>
      <c r="Q4" s="6"/>
      <c r="R4" s="6"/>
      <c r="S4" s="6"/>
      <c r="T4" s="6"/>
      <c r="U4" s="6"/>
      <c r="V4" s="6"/>
      <c r="W4" s="6"/>
      <c r="X4" s="6"/>
      <c r="Y4" s="6"/>
      <c r="Z4" s="11" t="s">
        <v>36</v>
      </c>
      <c r="AA4" s="6"/>
      <c r="AB4" s="6"/>
      <c r="AC4" s="6"/>
    </row>
    <row r="5" spans="1:30" s="23" customFormat="1" ht="15" customHeight="1" x14ac:dyDescent="0.25">
      <c r="A5" s="141"/>
      <c r="B5" s="142"/>
      <c r="C5" s="56" t="str">
        <f>IF(Language="English/Anglais","Member Full Name","Nom Complet du Membre")</f>
        <v>Member Full Name</v>
      </c>
      <c r="D5" s="146"/>
      <c r="E5" s="147"/>
      <c r="F5" s="51"/>
      <c r="G5" s="51"/>
      <c r="H5" s="51"/>
      <c r="I5" s="59" t="str">
        <f>IF(Language="English/Anglais","Family Size","Nombre de Personnes dans la Famille")</f>
        <v>Family Size</v>
      </c>
      <c r="J5" s="53"/>
      <c r="K5" s="53"/>
      <c r="L5" s="53"/>
      <c r="M5" s="61"/>
      <c r="N5" s="73" t="str">
        <f>IF(Language="English/Anglais","Total Amount","Montant Total")</f>
        <v>Total Amount</v>
      </c>
      <c r="O5" s="35"/>
      <c r="P5" s="6"/>
      <c r="Q5" s="6"/>
      <c r="R5" s="6"/>
      <c r="S5" s="6"/>
      <c r="T5" s="6"/>
      <c r="U5" s="6"/>
      <c r="V5" s="6"/>
      <c r="W5" s="6"/>
      <c r="X5" s="6"/>
      <c r="Y5" s="6"/>
      <c r="Z5" s="11" t="s">
        <v>37</v>
      </c>
      <c r="AA5" s="6"/>
      <c r="AB5" s="6"/>
      <c r="AC5" s="6"/>
    </row>
    <row r="6" spans="1:30" ht="15" customHeight="1" x14ac:dyDescent="0.25">
      <c r="A6" s="141"/>
      <c r="B6" s="142"/>
      <c r="C6" s="55"/>
      <c r="D6" s="148"/>
      <c r="E6" s="149"/>
      <c r="F6" s="54"/>
      <c r="G6" s="54"/>
      <c r="H6" s="54"/>
      <c r="I6" s="40"/>
      <c r="J6" s="40"/>
      <c r="K6" s="40"/>
      <c r="L6" s="40"/>
      <c r="M6" s="62"/>
      <c r="N6" s="74">
        <f>Yearly_PP_Allotment*FamilySize+CanexSisipAmount</f>
        <v>75</v>
      </c>
      <c r="O6" s="35"/>
      <c r="P6" s="7"/>
      <c r="Q6" s="6"/>
      <c r="R6" s="6"/>
      <c r="S6" s="6"/>
      <c r="T6" s="6"/>
      <c r="U6" s="6"/>
      <c r="V6" s="6"/>
      <c r="W6" s="6"/>
      <c r="X6" s="6"/>
      <c r="Y6" s="6"/>
      <c r="Z6" s="6"/>
      <c r="AA6" s="6"/>
      <c r="AB6" s="6"/>
      <c r="AC6" s="6"/>
    </row>
    <row r="7" spans="1:30" ht="16.5" customHeight="1" thickBot="1" x14ac:dyDescent="0.3">
      <c r="A7" s="143" t="s">
        <v>0</v>
      </c>
      <c r="B7" s="144"/>
      <c r="C7" s="144"/>
      <c r="D7" s="144"/>
      <c r="E7" s="144"/>
      <c r="F7" s="144"/>
      <c r="G7" s="144"/>
      <c r="H7" s="144"/>
      <c r="I7" s="144"/>
      <c r="J7" s="144"/>
      <c r="K7" s="144"/>
      <c r="L7" s="144"/>
      <c r="M7" s="144"/>
      <c r="N7" s="145"/>
      <c r="O7" s="8"/>
      <c r="P7" s="6"/>
      <c r="Q7" s="6"/>
      <c r="R7" s="6"/>
      <c r="S7" s="6"/>
      <c r="T7" s="6"/>
      <c r="U7" s="6"/>
      <c r="V7" s="6"/>
      <c r="W7" s="6"/>
      <c r="X7" s="6"/>
      <c r="Y7" s="6"/>
      <c r="Z7" s="6"/>
      <c r="AA7" s="6"/>
      <c r="AB7" s="6"/>
      <c r="AC7" s="6"/>
    </row>
    <row r="8" spans="1:30" ht="22.5" customHeight="1" x14ac:dyDescent="0.25">
      <c r="A8" s="70" t="str">
        <f>IF(Language="English/Anglais","Receipt","Reçu")</f>
        <v>Receipt</v>
      </c>
      <c r="B8" s="71" t="s">
        <v>1</v>
      </c>
      <c r="C8" s="71" t="s">
        <v>3</v>
      </c>
      <c r="D8" s="71" t="str">
        <f>IF(Language="English/Anglais","Amount","Montant")</f>
        <v>Amount</v>
      </c>
      <c r="E8" s="71" t="str">
        <f>IF(Language="English/Anglais","Currency","Devise")</f>
        <v>Currency</v>
      </c>
      <c r="F8" s="71" t="s">
        <v>27</v>
      </c>
      <c r="G8" s="71" t="s">
        <v>26</v>
      </c>
      <c r="H8" s="71" t="s">
        <v>28</v>
      </c>
      <c r="I8" s="71" t="str">
        <f>IF(Language="English/Anglais","Rate of Exchange","Taux d'Échange")</f>
        <v>Rate of Exchange</v>
      </c>
      <c r="J8" s="71" t="s">
        <v>29</v>
      </c>
      <c r="K8" s="71" t="s">
        <v>30</v>
      </c>
      <c r="L8" s="71" t="s">
        <v>31</v>
      </c>
      <c r="M8" s="71" t="str">
        <f>IF(Language="English/Anglais","EURO Amount","Montant en EUR")</f>
        <v>EURO Amount</v>
      </c>
      <c r="N8" s="72" t="str">
        <f>IF(Language="English/Anglais","Balance( EURO)","Solde( EURO)")</f>
        <v>Balance( EURO)</v>
      </c>
      <c r="O8" s="6"/>
      <c r="P8" s="6"/>
      <c r="Q8" s="6"/>
      <c r="R8" s="6"/>
      <c r="S8" s="6"/>
      <c r="T8" s="6"/>
      <c r="U8" s="6"/>
      <c r="V8" s="6"/>
      <c r="W8" s="6"/>
      <c r="X8" s="6"/>
      <c r="Y8" s="6"/>
      <c r="Z8" s="6"/>
      <c r="AA8" s="6"/>
      <c r="AB8" s="6"/>
      <c r="AC8" s="6"/>
    </row>
    <row r="9" spans="1:30" x14ac:dyDescent="0.25">
      <c r="A9" s="36">
        <v>1</v>
      </c>
      <c r="B9" s="37"/>
      <c r="C9" s="38"/>
      <c r="D9" s="39"/>
      <c r="E9" s="40" t="s">
        <v>10</v>
      </c>
      <c r="F9" s="40" t="b">
        <f t="array" ref="F9:F116">RatePermission="Y"</f>
        <v>1</v>
      </c>
      <c r="G9" s="40" t="b">
        <f t="array" ref="G9:G116">Transaction_Currency&lt;&gt;"---"</f>
        <v>0</v>
      </c>
      <c r="H9" s="40">
        <f t="array" ref="H9:H116">RatePermissionList+TransactionCurrencyDecided</f>
        <v>1</v>
      </c>
      <c r="I9" s="41" t="str">
        <f t="array" aca="1" ref="I9:I116" ca="1">IF(OkToCalcExchange=2,VLOOKUP(Transaction_Currency,CurrencyTable,2,FALSE),"")</f>
        <v/>
      </c>
      <c r="J9" s="42" t="b">
        <f t="array" ref="J9:J116">Transaction_Amounts&lt;&gt;""</f>
        <v>0</v>
      </c>
      <c r="K9" s="42" t="b">
        <f t="array" ref="K9:K116" ca="1">Rates_of_Exchange&lt;&gt;""</f>
        <v>0</v>
      </c>
      <c r="L9" s="42">
        <f t="array" ref="L9:L116" ca="1">+TransactionNotEmpty+RatesnotEmpty</f>
        <v>0</v>
      </c>
      <c r="M9" s="43">
        <f t="array" ref="M9:M116" ca="1">IF(EurAmountDecided=2,Transaction_Amounts*Rates_of_Exchange,0)</f>
        <v>0</v>
      </c>
      <c r="N9" s="44">
        <f ca="1">IF(M9&lt;&gt;0,TotalFamilyAllotment-M9,0)</f>
        <v>0</v>
      </c>
      <c r="O9" s="6"/>
      <c r="P9" s="6"/>
      <c r="Q9" s="6"/>
      <c r="R9" s="6"/>
      <c r="S9" s="6"/>
      <c r="T9" s="6"/>
      <c r="U9" s="6"/>
      <c r="V9" s="6"/>
      <c r="W9" s="6"/>
      <c r="X9" s="6"/>
      <c r="Y9" s="6"/>
      <c r="Z9" s="6"/>
      <c r="AA9" s="6"/>
      <c r="AB9" s="6"/>
      <c r="AC9" s="6"/>
    </row>
    <row r="10" spans="1:30" x14ac:dyDescent="0.25">
      <c r="A10" s="36">
        <v>2</v>
      </c>
      <c r="B10" s="37"/>
      <c r="C10" s="38"/>
      <c r="D10" s="39"/>
      <c r="E10" s="40" t="s">
        <v>10</v>
      </c>
      <c r="F10" s="40" t="b">
        <v>1</v>
      </c>
      <c r="G10" s="40" t="b">
        <v>0</v>
      </c>
      <c r="H10" s="40">
        <v>1</v>
      </c>
      <c r="I10" s="41" t="str">
        <f ca="1"/>
        <v/>
      </c>
      <c r="J10" s="42" t="b">
        <v>0</v>
      </c>
      <c r="K10" s="42" t="b">
        <f ca="1"/>
        <v>0</v>
      </c>
      <c r="L10" s="42">
        <f ca="1"/>
        <v>0</v>
      </c>
      <c r="M10" s="43">
        <f ca="1"/>
        <v>0</v>
      </c>
      <c r="N10" s="44">
        <f ca="1">IF(M10&lt;&gt;0,TotalFamilyAllotment-SUM($M$9:M10),0)</f>
        <v>0</v>
      </c>
      <c r="O10" s="6"/>
      <c r="P10" s="28"/>
      <c r="Q10" s="6"/>
      <c r="R10" s="6"/>
      <c r="S10" s="6"/>
      <c r="T10" s="6"/>
      <c r="U10" s="6"/>
      <c r="V10" s="6"/>
      <c r="W10" s="6"/>
      <c r="X10" s="6"/>
      <c r="Y10" s="6"/>
      <c r="Z10" s="6"/>
      <c r="AA10" s="6"/>
      <c r="AB10" s="6"/>
      <c r="AC10" s="6"/>
    </row>
    <row r="11" spans="1:30" x14ac:dyDescent="0.25">
      <c r="A11" s="36">
        <v>3</v>
      </c>
      <c r="B11" s="37"/>
      <c r="C11" s="66"/>
      <c r="D11" s="39"/>
      <c r="E11" s="40" t="s">
        <v>10</v>
      </c>
      <c r="F11" s="40" t="b">
        <v>1</v>
      </c>
      <c r="G11" s="40" t="b">
        <v>0</v>
      </c>
      <c r="H11" s="40">
        <v>1</v>
      </c>
      <c r="I11" s="41" t="str">
        <f ca="1"/>
        <v/>
      </c>
      <c r="J11" s="42" t="b">
        <v>0</v>
      </c>
      <c r="K11" s="42" t="b">
        <f ca="1"/>
        <v>0</v>
      </c>
      <c r="L11" s="42">
        <f ca="1"/>
        <v>0</v>
      </c>
      <c r="M11" s="43">
        <f ca="1"/>
        <v>0</v>
      </c>
      <c r="N11" s="44">
        <f ca="1">IF(M11&lt;&gt;0,TotalFamilyAllotment-SUM($M$9:M11),0)</f>
        <v>0</v>
      </c>
      <c r="O11" s="6"/>
      <c r="P11" s="6"/>
      <c r="Q11" s="9"/>
      <c r="R11" s="6"/>
      <c r="S11" s="6"/>
      <c r="T11" s="6"/>
      <c r="U11" s="6"/>
      <c r="V11" s="6"/>
      <c r="W11" s="6"/>
      <c r="X11" s="6"/>
      <c r="Y11" s="6"/>
      <c r="Z11" s="6"/>
      <c r="AA11" s="6"/>
      <c r="AB11" s="6"/>
      <c r="AC11" s="6"/>
    </row>
    <row r="12" spans="1:30" x14ac:dyDescent="0.25">
      <c r="A12" s="36">
        <v>4</v>
      </c>
      <c r="B12" s="37"/>
      <c r="C12" s="38"/>
      <c r="D12" s="98"/>
      <c r="E12" s="40" t="s">
        <v>10</v>
      </c>
      <c r="F12" s="40" t="b">
        <v>1</v>
      </c>
      <c r="G12" s="40" t="b">
        <v>0</v>
      </c>
      <c r="H12" s="40">
        <v>1</v>
      </c>
      <c r="I12" s="41" t="str">
        <f ca="1"/>
        <v/>
      </c>
      <c r="J12" s="42" t="b">
        <v>0</v>
      </c>
      <c r="K12" s="42" t="b">
        <f ca="1"/>
        <v>0</v>
      </c>
      <c r="L12" s="42">
        <f ca="1"/>
        <v>0</v>
      </c>
      <c r="M12" s="43">
        <f ca="1"/>
        <v>0</v>
      </c>
      <c r="N12" s="44">
        <f ca="1">IF(M12&lt;&gt;0,TotalFamilyAllotment-SUM($M$9:M12),0)</f>
        <v>0</v>
      </c>
      <c r="O12" s="6"/>
      <c r="P12" s="28"/>
      <c r="Q12" s="28"/>
      <c r="R12" s="6"/>
      <c r="S12" s="6"/>
      <c r="T12" s="6"/>
      <c r="U12" s="6"/>
      <c r="V12" s="6"/>
      <c r="W12" s="6"/>
      <c r="X12" s="6"/>
      <c r="Y12" s="6"/>
      <c r="Z12" s="6"/>
      <c r="AA12" s="6"/>
      <c r="AB12" s="6"/>
      <c r="AC12" s="6"/>
    </row>
    <row r="13" spans="1:30" x14ac:dyDescent="0.25">
      <c r="A13" s="36">
        <v>5</v>
      </c>
      <c r="B13" s="37"/>
      <c r="C13" s="38"/>
      <c r="D13" s="98"/>
      <c r="E13" s="40" t="s">
        <v>10</v>
      </c>
      <c r="F13" s="40" t="b">
        <v>1</v>
      </c>
      <c r="G13" s="40" t="b">
        <v>0</v>
      </c>
      <c r="H13" s="40">
        <v>1</v>
      </c>
      <c r="I13" s="41" t="str">
        <f ca="1"/>
        <v/>
      </c>
      <c r="J13" s="42" t="b">
        <v>0</v>
      </c>
      <c r="K13" s="42" t="b">
        <f ca="1"/>
        <v>0</v>
      </c>
      <c r="L13" s="42">
        <f ca="1"/>
        <v>0</v>
      </c>
      <c r="M13" s="43">
        <f ca="1"/>
        <v>0</v>
      </c>
      <c r="N13" s="44">
        <f ca="1">IF(M13&lt;&gt;0,TotalFamilyAllotment-SUM($M$9:M13),0)</f>
        <v>0</v>
      </c>
      <c r="O13" s="6"/>
      <c r="P13" s="6"/>
      <c r="Q13" s="6"/>
      <c r="R13" s="6"/>
      <c r="S13" s="6"/>
      <c r="T13" s="6"/>
      <c r="U13" s="6"/>
      <c r="V13" s="6"/>
      <c r="W13" s="6"/>
      <c r="X13" s="6"/>
      <c r="Y13" s="6"/>
      <c r="Z13" s="6"/>
      <c r="AA13" s="6"/>
      <c r="AB13" s="6"/>
      <c r="AC13" s="6"/>
    </row>
    <row r="14" spans="1:30" x14ac:dyDescent="0.25">
      <c r="A14" s="36">
        <v>6</v>
      </c>
      <c r="B14" s="37"/>
      <c r="C14" s="38"/>
      <c r="D14" s="98"/>
      <c r="E14" s="40" t="s">
        <v>10</v>
      </c>
      <c r="F14" s="40" t="b">
        <v>1</v>
      </c>
      <c r="G14" s="40" t="b">
        <v>0</v>
      </c>
      <c r="H14" s="40">
        <v>1</v>
      </c>
      <c r="I14" s="41" t="str">
        <f ca="1"/>
        <v/>
      </c>
      <c r="J14" s="42" t="b">
        <v>0</v>
      </c>
      <c r="K14" s="42" t="b">
        <f ca="1"/>
        <v>0</v>
      </c>
      <c r="L14" s="42">
        <f ca="1"/>
        <v>0</v>
      </c>
      <c r="M14" s="43">
        <f ca="1"/>
        <v>0</v>
      </c>
      <c r="N14" s="44">
        <f ca="1">IF(M14&lt;&gt;0,TotalFamilyAllotment-SUM($M$9:M14),0)</f>
        <v>0</v>
      </c>
      <c r="O14" s="6"/>
      <c r="P14" s="6"/>
      <c r="Q14" s="6"/>
      <c r="R14" s="6"/>
      <c r="S14" s="6"/>
      <c r="T14" s="6"/>
      <c r="U14" s="6"/>
      <c r="V14" s="6"/>
      <c r="W14" s="6"/>
      <c r="X14" s="6"/>
      <c r="Y14" s="6"/>
      <c r="Z14" s="6"/>
      <c r="AA14" s="6"/>
      <c r="AB14" s="6"/>
      <c r="AC14" s="6"/>
    </row>
    <row r="15" spans="1:30" s="4" customFormat="1" x14ac:dyDescent="0.25">
      <c r="A15" s="36">
        <v>7</v>
      </c>
      <c r="B15" s="37"/>
      <c r="C15" s="38"/>
      <c r="D15" s="98"/>
      <c r="E15" s="40" t="s">
        <v>10</v>
      </c>
      <c r="F15" s="40" t="b">
        <v>1</v>
      </c>
      <c r="G15" s="40" t="b">
        <v>0</v>
      </c>
      <c r="H15" s="40">
        <v>1</v>
      </c>
      <c r="I15" s="41" t="str">
        <f ca="1"/>
        <v/>
      </c>
      <c r="J15" s="42" t="b">
        <v>0</v>
      </c>
      <c r="K15" s="42" t="b">
        <f ca="1"/>
        <v>0</v>
      </c>
      <c r="L15" s="42">
        <f ca="1"/>
        <v>0</v>
      </c>
      <c r="M15" s="43">
        <f ca="1"/>
        <v>0</v>
      </c>
      <c r="N15" s="44">
        <f ca="1">IF(M15&lt;&gt;0,TotalFamilyAllotment-SUM($M$9:M15),0)</f>
        <v>0</v>
      </c>
      <c r="O15" s="6"/>
      <c r="P15" s="6"/>
      <c r="Q15" s="6"/>
      <c r="R15" s="6"/>
      <c r="S15" s="6"/>
      <c r="T15" s="6"/>
      <c r="U15" s="6"/>
      <c r="V15" s="6"/>
      <c r="W15" s="6"/>
      <c r="X15" s="6"/>
      <c r="Y15" s="6"/>
      <c r="Z15" s="6"/>
      <c r="AA15" s="6"/>
      <c r="AB15" s="6"/>
      <c r="AC15" s="6"/>
    </row>
    <row r="16" spans="1:30" s="4" customFormat="1" x14ac:dyDescent="0.25">
      <c r="A16" s="36">
        <v>8</v>
      </c>
      <c r="B16" s="37"/>
      <c r="C16" s="38"/>
      <c r="D16" s="98"/>
      <c r="E16" s="40" t="s">
        <v>10</v>
      </c>
      <c r="F16" s="40" t="b">
        <v>1</v>
      </c>
      <c r="G16" s="40" t="b">
        <v>0</v>
      </c>
      <c r="H16" s="40">
        <v>1</v>
      </c>
      <c r="I16" s="41" t="str">
        <f ca="1"/>
        <v/>
      </c>
      <c r="J16" s="42" t="b">
        <v>0</v>
      </c>
      <c r="K16" s="42" t="b">
        <f ca="1"/>
        <v>0</v>
      </c>
      <c r="L16" s="42">
        <f ca="1"/>
        <v>0</v>
      </c>
      <c r="M16" s="43">
        <f ca="1"/>
        <v>0</v>
      </c>
      <c r="N16" s="44">
        <f ca="1">IF(M16&lt;&gt;0,TotalFamilyAllotment-SUM($M$9:M16),0)</f>
        <v>0</v>
      </c>
      <c r="O16" s="6"/>
      <c r="P16" s="6"/>
      <c r="Q16" s="6"/>
      <c r="R16" s="6"/>
      <c r="S16" s="6"/>
      <c r="T16" s="6"/>
      <c r="U16" s="6"/>
      <c r="V16" s="6"/>
      <c r="W16" s="6"/>
      <c r="X16" s="6"/>
      <c r="Y16" s="6"/>
      <c r="Z16" s="6"/>
      <c r="AA16" s="6"/>
      <c r="AB16" s="6"/>
      <c r="AC16" s="6"/>
    </row>
    <row r="17" spans="1:29" s="4" customFormat="1" x14ac:dyDescent="0.25">
      <c r="A17" s="36">
        <v>9</v>
      </c>
      <c r="B17" s="37"/>
      <c r="C17" s="38"/>
      <c r="D17" s="98"/>
      <c r="E17" s="40" t="s">
        <v>10</v>
      </c>
      <c r="F17" s="40" t="b">
        <v>1</v>
      </c>
      <c r="G17" s="40" t="b">
        <v>0</v>
      </c>
      <c r="H17" s="40">
        <v>1</v>
      </c>
      <c r="I17" s="41" t="str">
        <f ca="1"/>
        <v/>
      </c>
      <c r="J17" s="42" t="b">
        <v>0</v>
      </c>
      <c r="K17" s="42" t="b">
        <f ca="1"/>
        <v>0</v>
      </c>
      <c r="L17" s="42">
        <f ca="1"/>
        <v>0</v>
      </c>
      <c r="M17" s="43">
        <f ca="1"/>
        <v>0</v>
      </c>
      <c r="N17" s="44">
        <f ca="1">IF(M17&lt;&gt;0,TotalFamilyAllotment-SUM($M$9:M17),0)</f>
        <v>0</v>
      </c>
      <c r="O17" s="6"/>
      <c r="P17" s="6"/>
      <c r="Q17" s="6"/>
      <c r="R17" s="6"/>
      <c r="S17" s="6"/>
      <c r="T17" s="6"/>
      <c r="U17" s="6"/>
      <c r="V17" s="6"/>
      <c r="W17" s="6"/>
      <c r="X17" s="6"/>
      <c r="Y17" s="6"/>
      <c r="Z17" s="6"/>
      <c r="AA17" s="6"/>
      <c r="AB17" s="6"/>
      <c r="AC17" s="6"/>
    </row>
    <row r="18" spans="1:29" s="4" customFormat="1" x14ac:dyDescent="0.25">
      <c r="A18" s="36">
        <v>10</v>
      </c>
      <c r="B18" s="37"/>
      <c r="C18" s="38"/>
      <c r="D18" s="98"/>
      <c r="E18" s="40" t="s">
        <v>10</v>
      </c>
      <c r="F18" s="40" t="b">
        <v>1</v>
      </c>
      <c r="G18" s="40" t="b">
        <v>0</v>
      </c>
      <c r="H18" s="40">
        <v>1</v>
      </c>
      <c r="I18" s="41" t="str">
        <f ca="1"/>
        <v/>
      </c>
      <c r="J18" s="42" t="b">
        <v>0</v>
      </c>
      <c r="K18" s="42" t="b">
        <f ca="1"/>
        <v>0</v>
      </c>
      <c r="L18" s="42">
        <f ca="1"/>
        <v>0</v>
      </c>
      <c r="M18" s="43">
        <f ca="1"/>
        <v>0</v>
      </c>
      <c r="N18" s="44">
        <f ca="1">IF(M18&lt;&gt;0,TotalFamilyAllotment-SUM($M$9:M18),0)</f>
        <v>0</v>
      </c>
      <c r="O18" s="6"/>
      <c r="P18" s="6"/>
      <c r="Q18" s="6"/>
      <c r="R18" s="6"/>
      <c r="S18" s="6"/>
      <c r="T18" s="6"/>
      <c r="U18" s="6"/>
      <c r="V18" s="6"/>
      <c r="W18" s="6"/>
      <c r="X18" s="6"/>
      <c r="Y18" s="6"/>
      <c r="Z18" s="6"/>
      <c r="AA18" s="6"/>
      <c r="AB18" s="6"/>
      <c r="AC18" s="6"/>
    </row>
    <row r="19" spans="1:29" s="4" customFormat="1" x14ac:dyDescent="0.25">
      <c r="A19" s="36">
        <v>11</v>
      </c>
      <c r="B19" s="37"/>
      <c r="C19" s="38"/>
      <c r="D19" s="98"/>
      <c r="E19" s="40" t="s">
        <v>10</v>
      </c>
      <c r="F19" s="40" t="b">
        <v>1</v>
      </c>
      <c r="G19" s="40" t="b">
        <v>0</v>
      </c>
      <c r="H19" s="40">
        <v>1</v>
      </c>
      <c r="I19" s="41" t="str">
        <f ca="1"/>
        <v/>
      </c>
      <c r="J19" s="42" t="b">
        <v>0</v>
      </c>
      <c r="K19" s="42" t="b">
        <f ca="1"/>
        <v>0</v>
      </c>
      <c r="L19" s="42">
        <f ca="1"/>
        <v>0</v>
      </c>
      <c r="M19" s="43">
        <f ca="1"/>
        <v>0</v>
      </c>
      <c r="N19" s="44">
        <f ca="1">IF(M19&lt;&gt;0,TotalFamilyAllotment-SUM($M$9:M19),0)</f>
        <v>0</v>
      </c>
      <c r="O19" s="6"/>
      <c r="P19" s="6"/>
      <c r="Q19" s="6"/>
      <c r="R19" s="6"/>
      <c r="S19" s="6"/>
      <c r="T19" s="6"/>
      <c r="U19" s="6"/>
      <c r="V19" s="6"/>
      <c r="W19" s="6"/>
      <c r="X19" s="6"/>
      <c r="Y19" s="6"/>
      <c r="Z19" s="6"/>
      <c r="AA19" s="6"/>
      <c r="AB19" s="6"/>
      <c r="AC19" s="6"/>
    </row>
    <row r="20" spans="1:29" s="4" customFormat="1" x14ac:dyDescent="0.25">
      <c r="A20" s="36">
        <v>12</v>
      </c>
      <c r="B20" s="37"/>
      <c r="C20" s="38"/>
      <c r="D20" s="98"/>
      <c r="E20" s="40" t="s">
        <v>10</v>
      </c>
      <c r="F20" s="40" t="b">
        <v>1</v>
      </c>
      <c r="G20" s="40" t="b">
        <v>0</v>
      </c>
      <c r="H20" s="40">
        <v>1</v>
      </c>
      <c r="I20" s="41" t="str">
        <f ca="1"/>
        <v/>
      </c>
      <c r="J20" s="42" t="b">
        <v>0</v>
      </c>
      <c r="K20" s="42" t="b">
        <f ca="1"/>
        <v>0</v>
      </c>
      <c r="L20" s="42">
        <f ca="1"/>
        <v>0</v>
      </c>
      <c r="M20" s="43">
        <f ca="1"/>
        <v>0</v>
      </c>
      <c r="N20" s="44">
        <f ca="1">IF(M20&lt;&gt;0,TotalFamilyAllotment-SUM($M$9:M20),0)</f>
        <v>0</v>
      </c>
      <c r="O20" s="6"/>
      <c r="P20" s="6"/>
      <c r="Q20" s="6"/>
      <c r="R20" s="6"/>
      <c r="S20" s="6"/>
      <c r="T20" s="6"/>
      <c r="U20" s="6"/>
      <c r="V20" s="6"/>
      <c r="W20" s="6"/>
      <c r="X20" s="6"/>
      <c r="Y20" s="6"/>
      <c r="Z20" s="6"/>
      <c r="AA20" s="6"/>
      <c r="AB20" s="6"/>
      <c r="AC20" s="6"/>
    </row>
    <row r="21" spans="1:29" s="4" customFormat="1" x14ac:dyDescent="0.25">
      <c r="A21" s="36">
        <v>13</v>
      </c>
      <c r="B21" s="37"/>
      <c r="C21" s="38"/>
      <c r="D21" s="98"/>
      <c r="E21" s="40" t="s">
        <v>10</v>
      </c>
      <c r="F21" s="40" t="b">
        <v>1</v>
      </c>
      <c r="G21" s="40" t="b">
        <v>0</v>
      </c>
      <c r="H21" s="40">
        <v>1</v>
      </c>
      <c r="I21" s="41" t="str">
        <f ca="1"/>
        <v/>
      </c>
      <c r="J21" s="42" t="b">
        <v>0</v>
      </c>
      <c r="K21" s="42" t="b">
        <f ca="1"/>
        <v>0</v>
      </c>
      <c r="L21" s="42">
        <f ca="1"/>
        <v>0</v>
      </c>
      <c r="M21" s="43">
        <f ca="1"/>
        <v>0</v>
      </c>
      <c r="N21" s="44">
        <f ca="1">IF(M21&lt;&gt;0,TotalFamilyAllotment-SUM($M$9:M21),0)</f>
        <v>0</v>
      </c>
      <c r="O21" s="6"/>
      <c r="P21" s="6"/>
      <c r="Q21" s="6"/>
      <c r="R21" s="6"/>
      <c r="S21" s="6"/>
      <c r="T21" s="6"/>
      <c r="U21" s="6"/>
      <c r="V21" s="6"/>
      <c r="W21" s="6"/>
      <c r="X21" s="6"/>
      <c r="Y21" s="6"/>
      <c r="Z21" s="6"/>
      <c r="AA21" s="6"/>
      <c r="AB21" s="6"/>
      <c r="AC21" s="6"/>
    </row>
    <row r="22" spans="1:29" s="4" customFormat="1" x14ac:dyDescent="0.25">
      <c r="A22" s="36">
        <v>14</v>
      </c>
      <c r="B22" s="37"/>
      <c r="C22" s="38"/>
      <c r="D22" s="98"/>
      <c r="E22" s="40" t="s">
        <v>10</v>
      </c>
      <c r="F22" s="40" t="b">
        <v>1</v>
      </c>
      <c r="G22" s="40" t="b">
        <v>0</v>
      </c>
      <c r="H22" s="40">
        <v>1</v>
      </c>
      <c r="I22" s="41" t="str">
        <f ca="1"/>
        <v/>
      </c>
      <c r="J22" s="42" t="b">
        <v>0</v>
      </c>
      <c r="K22" s="42" t="b">
        <f ca="1"/>
        <v>0</v>
      </c>
      <c r="L22" s="42">
        <f ca="1"/>
        <v>0</v>
      </c>
      <c r="M22" s="43">
        <f ca="1"/>
        <v>0</v>
      </c>
      <c r="N22" s="44">
        <f ca="1">IF(M22&lt;&gt;0,TotalFamilyAllotment-SUM($M$9:M22),0)</f>
        <v>0</v>
      </c>
      <c r="O22" s="6"/>
      <c r="P22" s="6"/>
      <c r="Q22" s="6"/>
      <c r="R22" s="6"/>
      <c r="S22" s="6"/>
      <c r="T22" s="6"/>
      <c r="U22" s="6"/>
      <c r="V22" s="6"/>
      <c r="W22" s="6"/>
      <c r="X22" s="6"/>
      <c r="Y22" s="6"/>
      <c r="Z22" s="6"/>
      <c r="AA22" s="6"/>
      <c r="AB22" s="6"/>
      <c r="AC22" s="6"/>
    </row>
    <row r="23" spans="1:29" s="4" customFormat="1" x14ac:dyDescent="0.25">
      <c r="A23" s="36">
        <v>15</v>
      </c>
      <c r="B23" s="37"/>
      <c r="C23" s="38"/>
      <c r="D23" s="98"/>
      <c r="E23" s="40" t="s">
        <v>10</v>
      </c>
      <c r="F23" s="40" t="b">
        <v>1</v>
      </c>
      <c r="G23" s="40" t="b">
        <v>0</v>
      </c>
      <c r="H23" s="40">
        <v>1</v>
      </c>
      <c r="I23" s="41" t="str">
        <f ca="1"/>
        <v/>
      </c>
      <c r="J23" s="42" t="b">
        <v>0</v>
      </c>
      <c r="K23" s="42" t="b">
        <f ca="1"/>
        <v>0</v>
      </c>
      <c r="L23" s="42">
        <f ca="1"/>
        <v>0</v>
      </c>
      <c r="M23" s="43">
        <f ca="1"/>
        <v>0</v>
      </c>
      <c r="N23" s="44">
        <f ca="1">IF(M23&lt;&gt;0,TotalFamilyAllotment-SUM($M$9:M23),0)</f>
        <v>0</v>
      </c>
      <c r="O23" s="6"/>
      <c r="P23" s="6"/>
      <c r="Q23" s="6"/>
      <c r="R23" s="6"/>
      <c r="S23" s="6"/>
      <c r="T23" s="6"/>
      <c r="U23" s="6"/>
      <c r="V23" s="6"/>
      <c r="W23" s="6"/>
      <c r="X23" s="6"/>
      <c r="Y23" s="6"/>
      <c r="Z23" s="6"/>
      <c r="AA23" s="6"/>
      <c r="AB23" s="6"/>
      <c r="AC23" s="6"/>
    </row>
    <row r="24" spans="1:29" s="4" customFormat="1" x14ac:dyDescent="0.25">
      <c r="A24" s="36">
        <v>16</v>
      </c>
      <c r="B24" s="37"/>
      <c r="C24" s="38"/>
      <c r="D24" s="98"/>
      <c r="E24" s="40" t="s">
        <v>10</v>
      </c>
      <c r="F24" s="40" t="b">
        <v>1</v>
      </c>
      <c r="G24" s="40" t="b">
        <v>0</v>
      </c>
      <c r="H24" s="40">
        <v>1</v>
      </c>
      <c r="I24" s="41" t="str">
        <f ca="1"/>
        <v/>
      </c>
      <c r="J24" s="42" t="b">
        <v>0</v>
      </c>
      <c r="K24" s="42" t="b">
        <f ca="1"/>
        <v>0</v>
      </c>
      <c r="L24" s="42">
        <f ca="1"/>
        <v>0</v>
      </c>
      <c r="M24" s="43">
        <f ca="1"/>
        <v>0</v>
      </c>
      <c r="N24" s="44">
        <f ca="1">IF(M24&lt;&gt;0,TotalFamilyAllotment-SUM($M$9:M24),0)</f>
        <v>0</v>
      </c>
      <c r="O24" s="6"/>
      <c r="P24" s="6"/>
      <c r="Q24" s="6"/>
      <c r="R24" s="6"/>
      <c r="S24" s="6"/>
      <c r="T24" s="6"/>
      <c r="U24" s="6"/>
      <c r="V24" s="6"/>
      <c r="W24" s="6"/>
      <c r="X24" s="6"/>
      <c r="Y24" s="6"/>
      <c r="Z24" s="6"/>
      <c r="AA24" s="6"/>
      <c r="AB24" s="6"/>
      <c r="AC24" s="6"/>
    </row>
    <row r="25" spans="1:29" s="4" customFormat="1" x14ac:dyDescent="0.25">
      <c r="A25" s="36">
        <v>17</v>
      </c>
      <c r="B25" s="37"/>
      <c r="C25" s="38"/>
      <c r="D25" s="39"/>
      <c r="E25" s="40" t="s">
        <v>10</v>
      </c>
      <c r="F25" s="40" t="b">
        <v>1</v>
      </c>
      <c r="G25" s="40" t="b">
        <v>0</v>
      </c>
      <c r="H25" s="40">
        <v>1</v>
      </c>
      <c r="I25" s="41" t="str">
        <f ca="1"/>
        <v/>
      </c>
      <c r="J25" s="42" t="b">
        <v>0</v>
      </c>
      <c r="K25" s="42" t="b">
        <f ca="1"/>
        <v>0</v>
      </c>
      <c r="L25" s="42">
        <f ca="1"/>
        <v>0</v>
      </c>
      <c r="M25" s="43">
        <f ca="1"/>
        <v>0</v>
      </c>
      <c r="N25" s="44">
        <f ca="1">IF(M25&lt;&gt;0,TotalFamilyAllotment-SUM($M$9:M25),0)</f>
        <v>0</v>
      </c>
      <c r="O25" s="6"/>
      <c r="P25" s="6"/>
      <c r="Q25" s="6"/>
      <c r="R25" s="6"/>
      <c r="S25" s="6"/>
      <c r="T25" s="6"/>
      <c r="U25" s="6"/>
      <c r="V25" s="6"/>
      <c r="W25" s="6"/>
      <c r="X25" s="6"/>
      <c r="Y25" s="6"/>
      <c r="Z25" s="6"/>
      <c r="AA25" s="6"/>
      <c r="AB25" s="6"/>
      <c r="AC25" s="6"/>
    </row>
    <row r="26" spans="1:29" s="4" customFormat="1" x14ac:dyDescent="0.25">
      <c r="A26" s="36">
        <v>18</v>
      </c>
      <c r="B26" s="37"/>
      <c r="C26" s="38"/>
      <c r="D26" s="39"/>
      <c r="E26" s="40" t="s">
        <v>10</v>
      </c>
      <c r="F26" s="40" t="b">
        <v>1</v>
      </c>
      <c r="G26" s="40" t="b">
        <v>0</v>
      </c>
      <c r="H26" s="40">
        <v>1</v>
      </c>
      <c r="I26" s="41" t="str">
        <f ca="1"/>
        <v/>
      </c>
      <c r="J26" s="42" t="b">
        <v>0</v>
      </c>
      <c r="K26" s="42" t="b">
        <f ca="1"/>
        <v>0</v>
      </c>
      <c r="L26" s="42">
        <f ca="1"/>
        <v>0</v>
      </c>
      <c r="M26" s="43">
        <f ca="1"/>
        <v>0</v>
      </c>
      <c r="N26" s="44">
        <f ca="1">IF(M26&lt;&gt;0,TotalFamilyAllotment-SUM($M$9:M26),0)</f>
        <v>0</v>
      </c>
      <c r="O26" s="6"/>
      <c r="P26" s="6"/>
      <c r="Q26" s="6"/>
      <c r="R26" s="6"/>
      <c r="S26" s="6"/>
      <c r="T26" s="6"/>
      <c r="U26" s="6"/>
      <c r="V26" s="6"/>
      <c r="W26" s="6"/>
      <c r="X26" s="6"/>
      <c r="Y26" s="6"/>
      <c r="Z26" s="6"/>
      <c r="AA26" s="6"/>
      <c r="AB26" s="6"/>
      <c r="AC26" s="6"/>
    </row>
    <row r="27" spans="1:29" s="4" customFormat="1" x14ac:dyDescent="0.25">
      <c r="A27" s="36">
        <v>19</v>
      </c>
      <c r="B27" s="37"/>
      <c r="C27" s="38"/>
      <c r="D27" s="39"/>
      <c r="E27" s="40" t="s">
        <v>10</v>
      </c>
      <c r="F27" s="40" t="b">
        <v>1</v>
      </c>
      <c r="G27" s="40" t="b">
        <v>0</v>
      </c>
      <c r="H27" s="40">
        <v>1</v>
      </c>
      <c r="I27" s="41" t="str">
        <f ca="1"/>
        <v/>
      </c>
      <c r="J27" s="42" t="b">
        <v>0</v>
      </c>
      <c r="K27" s="42" t="b">
        <f ca="1"/>
        <v>0</v>
      </c>
      <c r="L27" s="42">
        <f ca="1"/>
        <v>0</v>
      </c>
      <c r="M27" s="43">
        <f ca="1"/>
        <v>0</v>
      </c>
      <c r="N27" s="44">
        <f ca="1">IF(M27&lt;&gt;0,TotalFamilyAllotment-SUM($M$9:M27),0)</f>
        <v>0</v>
      </c>
      <c r="O27" s="6"/>
      <c r="P27" s="6"/>
      <c r="Q27" s="6"/>
      <c r="R27" s="6"/>
      <c r="S27" s="6"/>
      <c r="T27" s="6"/>
      <c r="U27" s="6"/>
      <c r="V27" s="6"/>
      <c r="W27" s="6"/>
      <c r="X27" s="6"/>
      <c r="Y27" s="6"/>
      <c r="Z27" s="6"/>
      <c r="AA27" s="6"/>
      <c r="AB27" s="6"/>
      <c r="AC27" s="6"/>
    </row>
    <row r="28" spans="1:29" s="4" customFormat="1" x14ac:dyDescent="0.25">
      <c r="A28" s="36">
        <v>20</v>
      </c>
      <c r="B28" s="37"/>
      <c r="C28" s="38"/>
      <c r="D28" s="39"/>
      <c r="E28" s="40" t="s">
        <v>10</v>
      </c>
      <c r="F28" s="40" t="b">
        <v>1</v>
      </c>
      <c r="G28" s="40" t="b">
        <v>0</v>
      </c>
      <c r="H28" s="40">
        <v>1</v>
      </c>
      <c r="I28" s="41" t="str">
        <f ca="1"/>
        <v/>
      </c>
      <c r="J28" s="42" t="b">
        <v>0</v>
      </c>
      <c r="K28" s="42" t="b">
        <f ca="1"/>
        <v>0</v>
      </c>
      <c r="L28" s="42">
        <f ca="1"/>
        <v>0</v>
      </c>
      <c r="M28" s="43">
        <f ca="1"/>
        <v>0</v>
      </c>
      <c r="N28" s="44">
        <f ca="1">IF(M28&lt;&gt;0,TotalFamilyAllotment-SUM($M$9:M28),0)</f>
        <v>0</v>
      </c>
      <c r="O28" s="6"/>
      <c r="P28" s="6"/>
      <c r="Q28" s="6"/>
      <c r="R28" s="6"/>
      <c r="S28" s="6"/>
      <c r="T28" s="6"/>
      <c r="U28" s="6"/>
      <c r="V28" s="6"/>
      <c r="W28" s="6"/>
      <c r="X28" s="6"/>
      <c r="Y28" s="6"/>
      <c r="Z28" s="6"/>
      <c r="AA28" s="6"/>
      <c r="AB28" s="6"/>
      <c r="AC28" s="6"/>
    </row>
    <row r="29" spans="1:29" s="4" customFormat="1" x14ac:dyDescent="0.25">
      <c r="A29" s="36">
        <v>21</v>
      </c>
      <c r="B29" s="37"/>
      <c r="C29" s="38"/>
      <c r="D29" s="39"/>
      <c r="E29" s="40" t="s">
        <v>10</v>
      </c>
      <c r="F29" s="40" t="b">
        <v>1</v>
      </c>
      <c r="G29" s="40" t="b">
        <v>0</v>
      </c>
      <c r="H29" s="40">
        <v>1</v>
      </c>
      <c r="I29" s="41" t="str">
        <f ca="1"/>
        <v/>
      </c>
      <c r="J29" s="42" t="b">
        <v>0</v>
      </c>
      <c r="K29" s="42" t="b">
        <f ca="1"/>
        <v>0</v>
      </c>
      <c r="L29" s="42">
        <f ca="1"/>
        <v>0</v>
      </c>
      <c r="M29" s="43">
        <f ca="1"/>
        <v>0</v>
      </c>
      <c r="N29" s="44">
        <f ca="1">IF(M29&lt;&gt;0,TotalFamilyAllotment-SUM($M$9:M29),0)</f>
        <v>0</v>
      </c>
      <c r="O29" s="6"/>
      <c r="P29" s="6"/>
      <c r="Q29" s="6"/>
      <c r="R29" s="6"/>
      <c r="S29" s="6"/>
      <c r="T29" s="6"/>
      <c r="U29" s="6"/>
      <c r="V29" s="6"/>
      <c r="W29" s="6"/>
      <c r="X29" s="6"/>
      <c r="Y29" s="6"/>
      <c r="Z29" s="6"/>
      <c r="AA29" s="6"/>
      <c r="AB29" s="6"/>
      <c r="AC29" s="6"/>
    </row>
    <row r="30" spans="1:29" s="4" customFormat="1" x14ac:dyDescent="0.25">
      <c r="A30" s="36">
        <v>22</v>
      </c>
      <c r="B30" s="37"/>
      <c r="C30" s="38"/>
      <c r="D30" s="39"/>
      <c r="E30" s="40" t="s">
        <v>10</v>
      </c>
      <c r="F30" s="40" t="b">
        <v>1</v>
      </c>
      <c r="G30" s="40" t="b">
        <v>0</v>
      </c>
      <c r="H30" s="40">
        <v>1</v>
      </c>
      <c r="I30" s="41" t="str">
        <f ca="1"/>
        <v/>
      </c>
      <c r="J30" s="42" t="b">
        <v>0</v>
      </c>
      <c r="K30" s="42" t="b">
        <f ca="1"/>
        <v>0</v>
      </c>
      <c r="L30" s="42">
        <f ca="1"/>
        <v>0</v>
      </c>
      <c r="M30" s="43">
        <f ca="1"/>
        <v>0</v>
      </c>
      <c r="N30" s="44">
        <f ca="1">IF(M30&lt;&gt;0,TotalFamilyAllotment-SUM($M$9:M30),0)</f>
        <v>0</v>
      </c>
      <c r="O30" s="6"/>
      <c r="P30" s="6"/>
      <c r="Q30" s="6"/>
      <c r="R30" s="6"/>
      <c r="S30" s="6"/>
      <c r="T30" s="6"/>
      <c r="U30" s="6"/>
      <c r="V30" s="6"/>
      <c r="W30" s="6"/>
      <c r="X30" s="6"/>
      <c r="Y30" s="6"/>
      <c r="Z30" s="6"/>
      <c r="AA30" s="6"/>
      <c r="AB30" s="6"/>
      <c r="AC30" s="6"/>
    </row>
    <row r="31" spans="1:29" s="4" customFormat="1" x14ac:dyDescent="0.25">
      <c r="A31" s="36">
        <v>23</v>
      </c>
      <c r="B31" s="37"/>
      <c r="C31" s="38"/>
      <c r="D31" s="39"/>
      <c r="E31" s="40" t="s">
        <v>10</v>
      </c>
      <c r="F31" s="40" t="b">
        <v>1</v>
      </c>
      <c r="G31" s="40" t="b">
        <v>0</v>
      </c>
      <c r="H31" s="40">
        <v>1</v>
      </c>
      <c r="I31" s="41" t="str">
        <f ca="1"/>
        <v/>
      </c>
      <c r="J31" s="42" t="b">
        <v>0</v>
      </c>
      <c r="K31" s="42" t="b">
        <f ca="1"/>
        <v>0</v>
      </c>
      <c r="L31" s="42">
        <f ca="1"/>
        <v>0</v>
      </c>
      <c r="M31" s="43">
        <f ca="1"/>
        <v>0</v>
      </c>
      <c r="N31" s="44">
        <f ca="1">IF(M31&lt;&gt;0,TotalFamilyAllotment-SUM($M$9:M31),0)</f>
        <v>0</v>
      </c>
      <c r="O31" s="6"/>
      <c r="P31" s="6"/>
      <c r="Q31" s="6"/>
      <c r="R31" s="6"/>
      <c r="S31" s="6"/>
      <c r="T31" s="6"/>
      <c r="U31" s="6"/>
      <c r="V31" s="6"/>
      <c r="W31" s="6"/>
      <c r="X31" s="6"/>
      <c r="Y31" s="6"/>
      <c r="Z31" s="6"/>
      <c r="AA31" s="6"/>
      <c r="AB31" s="6"/>
      <c r="AC31" s="6"/>
    </row>
    <row r="32" spans="1:29" s="4" customFormat="1" x14ac:dyDescent="0.25">
      <c r="A32" s="36">
        <v>24</v>
      </c>
      <c r="B32" s="37"/>
      <c r="C32" s="38"/>
      <c r="D32" s="39"/>
      <c r="E32" s="40" t="s">
        <v>10</v>
      </c>
      <c r="F32" s="40" t="b">
        <v>1</v>
      </c>
      <c r="G32" s="40" t="b">
        <v>0</v>
      </c>
      <c r="H32" s="40">
        <v>1</v>
      </c>
      <c r="I32" s="41" t="str">
        <f ca="1"/>
        <v/>
      </c>
      <c r="J32" s="42" t="b">
        <v>0</v>
      </c>
      <c r="K32" s="42" t="b">
        <f ca="1"/>
        <v>0</v>
      </c>
      <c r="L32" s="42">
        <f ca="1"/>
        <v>0</v>
      </c>
      <c r="M32" s="43">
        <f ca="1"/>
        <v>0</v>
      </c>
      <c r="N32" s="44">
        <f ca="1">IF(M32&lt;&gt;0,TotalFamilyAllotment-SUM($M$9:M32),0)</f>
        <v>0</v>
      </c>
      <c r="O32" s="6"/>
      <c r="P32" s="6"/>
      <c r="Q32" s="6"/>
      <c r="R32" s="6"/>
      <c r="S32" s="6"/>
      <c r="T32" s="6"/>
      <c r="U32" s="6"/>
      <c r="V32" s="6"/>
      <c r="W32" s="6"/>
      <c r="X32" s="6"/>
      <c r="Y32" s="6"/>
      <c r="Z32" s="6"/>
      <c r="AA32" s="6"/>
      <c r="AB32" s="6"/>
      <c r="AC32" s="6"/>
    </row>
    <row r="33" spans="1:29" s="4" customFormat="1" x14ac:dyDescent="0.25">
      <c r="A33" s="36">
        <v>25</v>
      </c>
      <c r="B33" s="37"/>
      <c r="C33" s="38"/>
      <c r="D33" s="39"/>
      <c r="E33" s="40" t="s">
        <v>10</v>
      </c>
      <c r="F33" s="40" t="b">
        <v>1</v>
      </c>
      <c r="G33" s="40" t="b">
        <v>0</v>
      </c>
      <c r="H33" s="40">
        <v>1</v>
      </c>
      <c r="I33" s="41" t="str">
        <f ca="1"/>
        <v/>
      </c>
      <c r="J33" s="42" t="b">
        <v>0</v>
      </c>
      <c r="K33" s="42" t="b">
        <f ca="1"/>
        <v>0</v>
      </c>
      <c r="L33" s="42">
        <f ca="1"/>
        <v>0</v>
      </c>
      <c r="M33" s="43">
        <f ca="1"/>
        <v>0</v>
      </c>
      <c r="N33" s="44">
        <f ca="1">IF(M33&lt;&gt;0,TotalFamilyAllotment-SUM($M$9:M33),0)</f>
        <v>0</v>
      </c>
      <c r="O33" s="6"/>
      <c r="P33" s="6"/>
      <c r="Q33" s="6"/>
      <c r="R33" s="6"/>
      <c r="S33" s="6"/>
      <c r="T33" s="6"/>
      <c r="U33" s="6"/>
      <c r="V33" s="6"/>
      <c r="W33" s="6"/>
      <c r="X33" s="6"/>
      <c r="Y33" s="6"/>
      <c r="Z33" s="6"/>
      <c r="AA33" s="6"/>
      <c r="AB33" s="6"/>
      <c r="AC33" s="6"/>
    </row>
    <row r="34" spans="1:29" s="4" customFormat="1" x14ac:dyDescent="0.25">
      <c r="A34" s="36">
        <v>26</v>
      </c>
      <c r="B34" s="37"/>
      <c r="C34" s="38"/>
      <c r="D34" s="39"/>
      <c r="E34" s="40" t="s">
        <v>10</v>
      </c>
      <c r="F34" s="40" t="b">
        <v>1</v>
      </c>
      <c r="G34" s="40" t="b">
        <v>0</v>
      </c>
      <c r="H34" s="40">
        <v>1</v>
      </c>
      <c r="I34" s="41" t="str">
        <f ca="1"/>
        <v/>
      </c>
      <c r="J34" s="42" t="b">
        <v>0</v>
      </c>
      <c r="K34" s="42" t="b">
        <f ca="1"/>
        <v>0</v>
      </c>
      <c r="L34" s="42">
        <f ca="1"/>
        <v>0</v>
      </c>
      <c r="M34" s="43">
        <f ca="1"/>
        <v>0</v>
      </c>
      <c r="N34" s="44">
        <f ca="1">IF(M34&lt;&gt;0,TotalFamilyAllotment-SUM($M$9:M34),0)</f>
        <v>0</v>
      </c>
      <c r="O34" s="6"/>
      <c r="P34" s="6"/>
      <c r="Q34" s="6"/>
      <c r="R34" s="6"/>
      <c r="S34" s="6"/>
      <c r="T34" s="6"/>
      <c r="U34" s="6"/>
      <c r="V34" s="6"/>
      <c r="W34" s="6"/>
      <c r="X34" s="6"/>
      <c r="Y34" s="6"/>
      <c r="Z34" s="6"/>
      <c r="AA34" s="6"/>
      <c r="AB34" s="6"/>
      <c r="AC34" s="6"/>
    </row>
    <row r="35" spans="1:29" s="4" customFormat="1" x14ac:dyDescent="0.25">
      <c r="A35" s="36">
        <v>27</v>
      </c>
      <c r="B35" s="37"/>
      <c r="C35" s="38"/>
      <c r="D35" s="39"/>
      <c r="E35" s="40" t="s">
        <v>10</v>
      </c>
      <c r="F35" s="40" t="b">
        <v>1</v>
      </c>
      <c r="G35" s="40" t="b">
        <v>0</v>
      </c>
      <c r="H35" s="40">
        <v>1</v>
      </c>
      <c r="I35" s="41" t="str">
        <f ca="1"/>
        <v/>
      </c>
      <c r="J35" s="42" t="b">
        <v>0</v>
      </c>
      <c r="K35" s="42" t="b">
        <f ca="1"/>
        <v>0</v>
      </c>
      <c r="L35" s="42">
        <f ca="1"/>
        <v>0</v>
      </c>
      <c r="M35" s="43">
        <f ca="1"/>
        <v>0</v>
      </c>
      <c r="N35" s="44">
        <f ca="1">IF(M35&lt;&gt;0,TotalFamilyAllotment-SUM($M$9:M35),0)</f>
        <v>0</v>
      </c>
      <c r="O35" s="6"/>
      <c r="P35" s="6"/>
      <c r="Q35" s="6"/>
      <c r="R35" s="6"/>
      <c r="S35" s="6"/>
      <c r="T35" s="6"/>
      <c r="U35" s="6"/>
      <c r="V35" s="6"/>
      <c r="W35" s="6"/>
      <c r="X35" s="6"/>
      <c r="Y35" s="6"/>
      <c r="Z35" s="6"/>
      <c r="AA35" s="6"/>
      <c r="AB35" s="6"/>
      <c r="AC35" s="6"/>
    </row>
    <row r="36" spans="1:29" s="4" customFormat="1" x14ac:dyDescent="0.25">
      <c r="A36" s="36">
        <v>28</v>
      </c>
      <c r="B36" s="37"/>
      <c r="C36" s="38"/>
      <c r="D36" s="39"/>
      <c r="E36" s="40" t="s">
        <v>10</v>
      </c>
      <c r="F36" s="40" t="b">
        <v>1</v>
      </c>
      <c r="G36" s="40" t="b">
        <v>0</v>
      </c>
      <c r="H36" s="40">
        <v>1</v>
      </c>
      <c r="I36" s="41" t="str">
        <f ca="1"/>
        <v/>
      </c>
      <c r="J36" s="42" t="b">
        <v>0</v>
      </c>
      <c r="K36" s="42" t="b">
        <f ca="1"/>
        <v>0</v>
      </c>
      <c r="L36" s="42">
        <f ca="1"/>
        <v>0</v>
      </c>
      <c r="M36" s="43">
        <f ca="1"/>
        <v>0</v>
      </c>
      <c r="N36" s="44">
        <f ca="1">IF(M36&lt;&gt;0,TotalFamilyAllotment-SUM($M$9:M36),0)</f>
        <v>0</v>
      </c>
      <c r="O36" s="6"/>
      <c r="P36" s="6"/>
      <c r="Q36" s="11"/>
      <c r="R36" s="6"/>
      <c r="S36" s="6"/>
      <c r="T36" s="6"/>
      <c r="U36" s="6"/>
      <c r="V36" s="6"/>
      <c r="W36" s="6"/>
      <c r="X36" s="6"/>
      <c r="Y36" s="6"/>
      <c r="Z36" s="6"/>
      <c r="AA36" s="6"/>
      <c r="AB36" s="6"/>
      <c r="AC36" s="6"/>
    </row>
    <row r="37" spans="1:29" s="4" customFormat="1" x14ac:dyDescent="0.25">
      <c r="A37" s="36">
        <v>29</v>
      </c>
      <c r="B37" s="37"/>
      <c r="C37" s="38"/>
      <c r="D37" s="39"/>
      <c r="E37" s="40" t="s">
        <v>10</v>
      </c>
      <c r="F37" s="40" t="b">
        <v>1</v>
      </c>
      <c r="G37" s="40" t="b">
        <v>0</v>
      </c>
      <c r="H37" s="40">
        <v>1</v>
      </c>
      <c r="I37" s="41" t="str">
        <f ca="1"/>
        <v/>
      </c>
      <c r="J37" s="42" t="b">
        <v>0</v>
      </c>
      <c r="K37" s="42" t="b">
        <f ca="1"/>
        <v>0</v>
      </c>
      <c r="L37" s="42">
        <f ca="1"/>
        <v>0</v>
      </c>
      <c r="M37" s="43">
        <f ca="1"/>
        <v>0</v>
      </c>
      <c r="N37" s="44">
        <f ca="1">IF(M37&lt;&gt;0,TotalFamilyAllotment-SUM($M$9:M37),0)</f>
        <v>0</v>
      </c>
      <c r="O37" s="6"/>
      <c r="P37" s="6"/>
      <c r="Q37" s="6"/>
      <c r="R37" s="6"/>
      <c r="S37" s="6"/>
      <c r="T37" s="6"/>
      <c r="U37" s="6"/>
      <c r="V37" s="6"/>
      <c r="W37" s="6"/>
      <c r="X37" s="6"/>
      <c r="Y37" s="6"/>
      <c r="Z37" s="6"/>
      <c r="AA37" s="6"/>
      <c r="AB37" s="6"/>
      <c r="AC37" s="6"/>
    </row>
    <row r="38" spans="1:29" s="4" customFormat="1" x14ac:dyDescent="0.25">
      <c r="A38" s="36">
        <v>30</v>
      </c>
      <c r="B38" s="37"/>
      <c r="C38" s="38"/>
      <c r="D38" s="39"/>
      <c r="E38" s="40" t="s">
        <v>10</v>
      </c>
      <c r="F38" s="40" t="b">
        <v>1</v>
      </c>
      <c r="G38" s="40" t="b">
        <v>0</v>
      </c>
      <c r="H38" s="40">
        <v>1</v>
      </c>
      <c r="I38" s="41" t="str">
        <f ca="1"/>
        <v/>
      </c>
      <c r="J38" s="42" t="b">
        <v>0</v>
      </c>
      <c r="K38" s="42" t="b">
        <f ca="1"/>
        <v>0</v>
      </c>
      <c r="L38" s="42">
        <f ca="1"/>
        <v>0</v>
      </c>
      <c r="M38" s="43">
        <f ca="1"/>
        <v>0</v>
      </c>
      <c r="N38" s="44">
        <f ca="1">IF(M38&lt;&gt;0,TotalFamilyAllotment-SUM($M$9:M38),0)</f>
        <v>0</v>
      </c>
      <c r="O38" s="6"/>
      <c r="P38" s="6"/>
      <c r="Q38" s="6"/>
      <c r="R38" s="6"/>
      <c r="S38" s="6"/>
      <c r="T38" s="6"/>
      <c r="U38" s="6"/>
      <c r="V38" s="6"/>
      <c r="W38" s="6"/>
      <c r="X38" s="6"/>
      <c r="Y38" s="6"/>
      <c r="Z38" s="6"/>
      <c r="AA38" s="6"/>
      <c r="AB38" s="6"/>
      <c r="AC38" s="6"/>
    </row>
    <row r="39" spans="1:29" s="4" customFormat="1" x14ac:dyDescent="0.25">
      <c r="A39" s="36">
        <v>31</v>
      </c>
      <c r="B39" s="37"/>
      <c r="C39" s="38"/>
      <c r="D39" s="39"/>
      <c r="E39" s="40" t="s">
        <v>10</v>
      </c>
      <c r="F39" s="40" t="b">
        <v>1</v>
      </c>
      <c r="G39" s="40" t="b">
        <v>0</v>
      </c>
      <c r="H39" s="40">
        <v>1</v>
      </c>
      <c r="I39" s="41" t="str">
        <f ca="1"/>
        <v/>
      </c>
      <c r="J39" s="42" t="b">
        <v>0</v>
      </c>
      <c r="K39" s="42" t="b">
        <f ca="1"/>
        <v>0</v>
      </c>
      <c r="L39" s="42">
        <f ca="1"/>
        <v>0</v>
      </c>
      <c r="M39" s="43">
        <f ca="1"/>
        <v>0</v>
      </c>
      <c r="N39" s="44">
        <f ca="1">IF(M39&lt;&gt;0,TotalFamilyAllotment-SUM($M$9:M39),0)</f>
        <v>0</v>
      </c>
      <c r="O39" s="6"/>
      <c r="P39" s="6"/>
      <c r="Q39" s="6"/>
      <c r="R39" s="6"/>
      <c r="S39" s="6"/>
      <c r="T39" s="6"/>
      <c r="U39" s="6"/>
      <c r="V39" s="6"/>
      <c r="W39" s="6"/>
      <c r="X39" s="6"/>
      <c r="Y39" s="6"/>
      <c r="Z39" s="6"/>
      <c r="AA39" s="6"/>
      <c r="AB39" s="6"/>
      <c r="AC39" s="6"/>
    </row>
    <row r="40" spans="1:29" s="4" customFormat="1" x14ac:dyDescent="0.25">
      <c r="A40" s="36">
        <v>32</v>
      </c>
      <c r="B40" s="37"/>
      <c r="C40" s="38"/>
      <c r="D40" s="39"/>
      <c r="E40" s="40" t="s">
        <v>10</v>
      </c>
      <c r="F40" s="40" t="b">
        <v>1</v>
      </c>
      <c r="G40" s="40" t="b">
        <v>0</v>
      </c>
      <c r="H40" s="40">
        <v>1</v>
      </c>
      <c r="I40" s="41" t="str">
        <f ca="1"/>
        <v/>
      </c>
      <c r="J40" s="42" t="b">
        <v>0</v>
      </c>
      <c r="K40" s="42" t="b">
        <f ca="1"/>
        <v>0</v>
      </c>
      <c r="L40" s="42">
        <f ca="1"/>
        <v>0</v>
      </c>
      <c r="M40" s="43">
        <f ca="1"/>
        <v>0</v>
      </c>
      <c r="N40" s="44">
        <f ca="1">IF(M40&lt;&gt;0,TotalFamilyAllotment-SUM($M$9:M40),0)</f>
        <v>0</v>
      </c>
      <c r="O40" s="6"/>
      <c r="P40" s="6"/>
      <c r="Q40" s="6"/>
      <c r="R40" s="6"/>
      <c r="S40" s="6"/>
      <c r="T40" s="6"/>
      <c r="U40" s="6"/>
      <c r="V40" s="6"/>
      <c r="W40" s="6"/>
      <c r="X40" s="6"/>
      <c r="Y40" s="6"/>
      <c r="Z40" s="6"/>
      <c r="AA40" s="6"/>
      <c r="AB40" s="6"/>
      <c r="AC40" s="6"/>
    </row>
    <row r="41" spans="1:29" s="4" customFormat="1" x14ac:dyDescent="0.25">
      <c r="A41" s="36">
        <v>33</v>
      </c>
      <c r="B41" s="37"/>
      <c r="C41" s="38"/>
      <c r="D41" s="39"/>
      <c r="E41" s="40" t="s">
        <v>10</v>
      </c>
      <c r="F41" s="40" t="b">
        <v>1</v>
      </c>
      <c r="G41" s="40" t="b">
        <v>0</v>
      </c>
      <c r="H41" s="40">
        <v>1</v>
      </c>
      <c r="I41" s="41" t="str">
        <f ca="1"/>
        <v/>
      </c>
      <c r="J41" s="42" t="b">
        <v>0</v>
      </c>
      <c r="K41" s="42" t="b">
        <f ca="1"/>
        <v>0</v>
      </c>
      <c r="L41" s="42">
        <f ca="1"/>
        <v>0</v>
      </c>
      <c r="M41" s="43">
        <f ca="1"/>
        <v>0</v>
      </c>
      <c r="N41" s="44">
        <f ca="1">IF(M41&lt;&gt;0,TotalFamilyAllotment-SUM($M$9:M41),0)</f>
        <v>0</v>
      </c>
      <c r="O41" s="6"/>
      <c r="P41" s="6"/>
      <c r="Q41" s="6"/>
      <c r="R41" s="6"/>
      <c r="S41" s="6"/>
      <c r="T41" s="6"/>
      <c r="U41" s="6"/>
      <c r="V41" s="6"/>
      <c r="W41" s="6"/>
      <c r="X41" s="6"/>
      <c r="Y41" s="6"/>
      <c r="Z41" s="6"/>
      <c r="AA41" s="6"/>
      <c r="AB41" s="6"/>
      <c r="AC41" s="6"/>
    </row>
    <row r="42" spans="1:29" s="4" customFormat="1" x14ac:dyDescent="0.25">
      <c r="A42" s="36">
        <v>34</v>
      </c>
      <c r="B42" s="37"/>
      <c r="C42" s="38"/>
      <c r="D42" s="39"/>
      <c r="E42" s="40" t="s">
        <v>10</v>
      </c>
      <c r="F42" s="40" t="b">
        <v>1</v>
      </c>
      <c r="G42" s="40" t="b">
        <v>0</v>
      </c>
      <c r="H42" s="40">
        <v>1</v>
      </c>
      <c r="I42" s="41" t="str">
        <f ca="1"/>
        <v/>
      </c>
      <c r="J42" s="42" t="b">
        <v>0</v>
      </c>
      <c r="K42" s="42" t="b">
        <f ca="1"/>
        <v>0</v>
      </c>
      <c r="L42" s="42">
        <f ca="1"/>
        <v>0</v>
      </c>
      <c r="M42" s="43">
        <f ca="1"/>
        <v>0</v>
      </c>
      <c r="N42" s="44">
        <f ca="1">IF(M42&lt;&gt;0,TotalFamilyAllotment-SUM($M$9:M42),0)</f>
        <v>0</v>
      </c>
      <c r="O42" s="6"/>
      <c r="P42" s="6"/>
      <c r="Q42" s="6"/>
      <c r="R42" s="6"/>
      <c r="S42" s="6"/>
      <c r="T42" s="6"/>
      <c r="U42" s="6"/>
      <c r="V42" s="6"/>
      <c r="W42" s="6"/>
      <c r="X42" s="6"/>
      <c r="Y42" s="6"/>
      <c r="Z42" s="6"/>
      <c r="AA42" s="6"/>
      <c r="AB42" s="6"/>
      <c r="AC42" s="6"/>
    </row>
    <row r="43" spans="1:29" s="4" customFormat="1" x14ac:dyDescent="0.25">
      <c r="A43" s="36">
        <v>35</v>
      </c>
      <c r="B43" s="37"/>
      <c r="C43" s="38"/>
      <c r="D43" s="39"/>
      <c r="E43" s="40" t="s">
        <v>10</v>
      </c>
      <c r="F43" s="40" t="b">
        <v>1</v>
      </c>
      <c r="G43" s="40" t="b">
        <v>0</v>
      </c>
      <c r="H43" s="40">
        <v>1</v>
      </c>
      <c r="I43" s="41" t="str">
        <f ca="1"/>
        <v/>
      </c>
      <c r="J43" s="42" t="b">
        <v>0</v>
      </c>
      <c r="K43" s="42" t="b">
        <f ca="1"/>
        <v>0</v>
      </c>
      <c r="L43" s="42">
        <f ca="1"/>
        <v>0</v>
      </c>
      <c r="M43" s="43">
        <f ca="1"/>
        <v>0</v>
      </c>
      <c r="N43" s="44">
        <f ca="1">IF(M43&lt;&gt;0,TotalFamilyAllotment-SUM($M$9:M43),0)</f>
        <v>0</v>
      </c>
      <c r="O43" s="6"/>
      <c r="P43" s="6"/>
      <c r="Q43" s="6"/>
      <c r="R43" s="6"/>
      <c r="S43" s="6"/>
      <c r="T43" s="6"/>
      <c r="U43" s="6"/>
      <c r="V43" s="6"/>
      <c r="W43" s="6"/>
      <c r="X43" s="6"/>
      <c r="Y43" s="6"/>
      <c r="Z43" s="6"/>
      <c r="AA43" s="6"/>
      <c r="AB43" s="6"/>
      <c r="AC43" s="6"/>
    </row>
    <row r="44" spans="1:29" s="4" customFormat="1" x14ac:dyDescent="0.25">
      <c r="A44" s="36">
        <v>36</v>
      </c>
      <c r="B44" s="37"/>
      <c r="C44" s="38"/>
      <c r="D44" s="39"/>
      <c r="E44" s="40" t="s">
        <v>10</v>
      </c>
      <c r="F44" s="40" t="b">
        <v>1</v>
      </c>
      <c r="G44" s="40" t="b">
        <v>0</v>
      </c>
      <c r="H44" s="40">
        <v>1</v>
      </c>
      <c r="I44" s="41" t="str">
        <f ca="1"/>
        <v/>
      </c>
      <c r="J44" s="42" t="b">
        <v>0</v>
      </c>
      <c r="K44" s="42" t="b">
        <f ca="1"/>
        <v>0</v>
      </c>
      <c r="L44" s="42">
        <f ca="1"/>
        <v>0</v>
      </c>
      <c r="M44" s="43">
        <f ca="1"/>
        <v>0</v>
      </c>
      <c r="N44" s="44">
        <f ca="1">IF(M44&lt;&gt;0,TotalFamilyAllotment-SUM($M$9:M44),0)</f>
        <v>0</v>
      </c>
      <c r="O44" s="6"/>
      <c r="P44" s="6"/>
      <c r="Q44" s="6"/>
      <c r="R44" s="6"/>
      <c r="S44" s="6"/>
      <c r="T44" s="6"/>
      <c r="U44" s="6"/>
      <c r="V44" s="6"/>
      <c r="W44" s="6"/>
      <c r="X44" s="6"/>
      <c r="Y44" s="6"/>
      <c r="Z44" s="6"/>
      <c r="AA44" s="6"/>
      <c r="AB44" s="6"/>
      <c r="AC44" s="6"/>
    </row>
    <row r="45" spans="1:29" s="4" customFormat="1" x14ac:dyDescent="0.25">
      <c r="A45" s="36">
        <v>37</v>
      </c>
      <c r="B45" s="37"/>
      <c r="C45" s="38"/>
      <c r="D45" s="39"/>
      <c r="E45" s="40" t="s">
        <v>10</v>
      </c>
      <c r="F45" s="40" t="b">
        <v>1</v>
      </c>
      <c r="G45" s="40" t="b">
        <v>0</v>
      </c>
      <c r="H45" s="40">
        <v>1</v>
      </c>
      <c r="I45" s="41" t="str">
        <f ca="1"/>
        <v/>
      </c>
      <c r="J45" s="42" t="b">
        <v>0</v>
      </c>
      <c r="K45" s="42" t="b">
        <f ca="1"/>
        <v>0</v>
      </c>
      <c r="L45" s="42">
        <f ca="1"/>
        <v>0</v>
      </c>
      <c r="M45" s="43">
        <f ca="1"/>
        <v>0</v>
      </c>
      <c r="N45" s="44">
        <f ca="1">IF(M45&lt;&gt;0,TotalFamilyAllotment-SUM($M$9:M45),0)</f>
        <v>0</v>
      </c>
      <c r="O45" s="6"/>
      <c r="P45" s="6"/>
      <c r="Q45" s="6"/>
      <c r="R45" s="6"/>
      <c r="S45" s="6"/>
      <c r="T45" s="6"/>
      <c r="U45" s="6"/>
      <c r="V45" s="6"/>
      <c r="W45" s="6"/>
      <c r="X45" s="6"/>
      <c r="Y45" s="6"/>
      <c r="Z45" s="6"/>
      <c r="AA45" s="6"/>
      <c r="AB45" s="6"/>
      <c r="AC45" s="6"/>
    </row>
    <row r="46" spans="1:29" s="4" customFormat="1" x14ac:dyDescent="0.25">
      <c r="A46" s="36">
        <v>38</v>
      </c>
      <c r="B46" s="37"/>
      <c r="C46" s="38"/>
      <c r="D46" s="39"/>
      <c r="E46" s="40" t="s">
        <v>10</v>
      </c>
      <c r="F46" s="40" t="b">
        <v>1</v>
      </c>
      <c r="G46" s="40" t="b">
        <v>0</v>
      </c>
      <c r="H46" s="40">
        <v>1</v>
      </c>
      <c r="I46" s="41" t="str">
        <f ca="1"/>
        <v/>
      </c>
      <c r="J46" s="42" t="b">
        <v>0</v>
      </c>
      <c r="K46" s="42" t="b">
        <f ca="1"/>
        <v>0</v>
      </c>
      <c r="L46" s="42">
        <f ca="1"/>
        <v>0</v>
      </c>
      <c r="M46" s="43">
        <f ca="1"/>
        <v>0</v>
      </c>
      <c r="N46" s="44">
        <f ca="1">IF(M46&lt;&gt;0,TotalFamilyAllotment-SUM($M$9:M46),0)</f>
        <v>0</v>
      </c>
      <c r="O46" s="6"/>
      <c r="P46" s="6"/>
      <c r="Q46" s="6"/>
      <c r="R46" s="6"/>
      <c r="S46" s="6"/>
      <c r="T46" s="6"/>
      <c r="U46" s="6"/>
      <c r="V46" s="6"/>
      <c r="W46" s="6"/>
      <c r="X46" s="6"/>
      <c r="Y46" s="6"/>
      <c r="Z46" s="6"/>
      <c r="AA46" s="6"/>
      <c r="AB46" s="6"/>
      <c r="AC46" s="6"/>
    </row>
    <row r="47" spans="1:29" s="4" customFormat="1" x14ac:dyDescent="0.25">
      <c r="A47" s="36">
        <v>39</v>
      </c>
      <c r="B47" s="37"/>
      <c r="C47" s="38"/>
      <c r="D47" s="39"/>
      <c r="E47" s="40" t="s">
        <v>10</v>
      </c>
      <c r="F47" s="40" t="b">
        <v>1</v>
      </c>
      <c r="G47" s="40" t="b">
        <v>0</v>
      </c>
      <c r="H47" s="40">
        <v>1</v>
      </c>
      <c r="I47" s="41" t="str">
        <f ca="1"/>
        <v/>
      </c>
      <c r="J47" s="42" t="b">
        <v>0</v>
      </c>
      <c r="K47" s="42" t="b">
        <f ca="1"/>
        <v>0</v>
      </c>
      <c r="L47" s="42">
        <f ca="1"/>
        <v>0</v>
      </c>
      <c r="M47" s="43">
        <f ca="1"/>
        <v>0</v>
      </c>
      <c r="N47" s="44">
        <f ca="1">IF(M47&lt;&gt;0,TotalFamilyAllotment-SUM($M$9:M47),0)</f>
        <v>0</v>
      </c>
      <c r="O47" s="6"/>
      <c r="P47" s="6"/>
      <c r="Q47" s="6"/>
      <c r="R47" s="6"/>
      <c r="S47" s="6"/>
      <c r="T47" s="6"/>
      <c r="U47" s="6"/>
      <c r="V47" s="6"/>
      <c r="W47" s="6"/>
      <c r="X47" s="6"/>
      <c r="Y47" s="6"/>
      <c r="Z47" s="6"/>
      <c r="AA47" s="6"/>
      <c r="AB47" s="6"/>
      <c r="AC47" s="6"/>
    </row>
    <row r="48" spans="1:29" s="4" customFormat="1" x14ac:dyDescent="0.25">
      <c r="A48" s="36">
        <v>40</v>
      </c>
      <c r="B48" s="37"/>
      <c r="C48" s="38"/>
      <c r="D48" s="39"/>
      <c r="E48" s="40" t="s">
        <v>10</v>
      </c>
      <c r="F48" s="40" t="b">
        <v>1</v>
      </c>
      <c r="G48" s="40" t="b">
        <v>0</v>
      </c>
      <c r="H48" s="40">
        <v>1</v>
      </c>
      <c r="I48" s="41" t="str">
        <f ca="1"/>
        <v/>
      </c>
      <c r="J48" s="42" t="b">
        <v>0</v>
      </c>
      <c r="K48" s="42" t="b">
        <f ca="1"/>
        <v>0</v>
      </c>
      <c r="L48" s="42">
        <f ca="1"/>
        <v>0</v>
      </c>
      <c r="M48" s="43">
        <f ca="1"/>
        <v>0</v>
      </c>
      <c r="N48" s="44">
        <f ca="1">IF(M48&lt;&gt;0,TotalFamilyAllotment-SUM($M$9:M48),0)</f>
        <v>0</v>
      </c>
      <c r="O48" s="6"/>
      <c r="P48" s="6"/>
      <c r="Q48" s="6"/>
      <c r="R48" s="6"/>
      <c r="S48" s="6"/>
      <c r="T48" s="6"/>
      <c r="U48" s="6"/>
      <c r="V48" s="6"/>
      <c r="W48" s="6"/>
      <c r="X48" s="6"/>
      <c r="Y48" s="6"/>
      <c r="Z48" s="6"/>
      <c r="AA48" s="6"/>
      <c r="AB48" s="6"/>
      <c r="AC48" s="6"/>
    </row>
    <row r="49" spans="1:29" s="4" customFormat="1" x14ac:dyDescent="0.25">
      <c r="A49" s="36">
        <v>41</v>
      </c>
      <c r="B49" s="37"/>
      <c r="C49" s="38"/>
      <c r="D49" s="39"/>
      <c r="E49" s="40" t="s">
        <v>10</v>
      </c>
      <c r="F49" s="40" t="b">
        <v>1</v>
      </c>
      <c r="G49" s="40" t="b">
        <v>0</v>
      </c>
      <c r="H49" s="40">
        <v>1</v>
      </c>
      <c r="I49" s="41" t="str">
        <f ca="1"/>
        <v/>
      </c>
      <c r="J49" s="42" t="b">
        <v>0</v>
      </c>
      <c r="K49" s="42" t="b">
        <f ca="1"/>
        <v>0</v>
      </c>
      <c r="L49" s="42">
        <f ca="1"/>
        <v>0</v>
      </c>
      <c r="M49" s="43">
        <f ca="1"/>
        <v>0</v>
      </c>
      <c r="N49" s="44">
        <f ca="1">IF(M49&lt;&gt;0,TotalFamilyAllotment-SUM($M$9:M49),0)</f>
        <v>0</v>
      </c>
      <c r="O49" s="6"/>
      <c r="P49" s="6"/>
      <c r="Q49" s="6"/>
      <c r="R49" s="6"/>
      <c r="S49" s="6"/>
      <c r="T49" s="6"/>
      <c r="U49" s="6"/>
      <c r="V49" s="6"/>
      <c r="W49" s="6"/>
      <c r="X49" s="6"/>
      <c r="Y49" s="6"/>
      <c r="Z49" s="6"/>
      <c r="AA49" s="6"/>
      <c r="AB49" s="6"/>
      <c r="AC49" s="6"/>
    </row>
    <row r="50" spans="1:29" s="4" customFormat="1" x14ac:dyDescent="0.25">
      <c r="A50" s="36">
        <v>42</v>
      </c>
      <c r="B50" s="37"/>
      <c r="C50" s="38"/>
      <c r="D50" s="39"/>
      <c r="E50" s="40" t="s">
        <v>10</v>
      </c>
      <c r="F50" s="40" t="b">
        <v>1</v>
      </c>
      <c r="G50" s="40" t="b">
        <v>0</v>
      </c>
      <c r="H50" s="40">
        <v>1</v>
      </c>
      <c r="I50" s="41" t="str">
        <f ca="1"/>
        <v/>
      </c>
      <c r="J50" s="42" t="b">
        <v>0</v>
      </c>
      <c r="K50" s="42" t="b">
        <f ca="1"/>
        <v>0</v>
      </c>
      <c r="L50" s="42">
        <f ca="1"/>
        <v>0</v>
      </c>
      <c r="M50" s="43">
        <f ca="1"/>
        <v>0</v>
      </c>
      <c r="N50" s="44">
        <f ca="1">IF(M50&lt;&gt;0,TotalFamilyAllotment-SUM($M$9:M50,0),0)</f>
        <v>0</v>
      </c>
      <c r="O50" s="6"/>
      <c r="P50" s="6"/>
      <c r="Q50" s="6"/>
      <c r="R50" s="6"/>
      <c r="S50" s="6"/>
      <c r="T50" s="6"/>
      <c r="U50" s="6"/>
      <c r="V50" s="6"/>
      <c r="W50" s="6"/>
      <c r="X50" s="6"/>
      <c r="Y50" s="6"/>
      <c r="Z50" s="6"/>
      <c r="AA50" s="6"/>
      <c r="AB50" s="6"/>
      <c r="AC50" s="6"/>
    </row>
    <row r="51" spans="1:29" s="4" customFormat="1" x14ac:dyDescent="0.25">
      <c r="A51" s="36">
        <v>43</v>
      </c>
      <c r="B51" s="37"/>
      <c r="C51" s="38"/>
      <c r="D51" s="39"/>
      <c r="E51" s="40" t="s">
        <v>10</v>
      </c>
      <c r="F51" s="40" t="b">
        <v>1</v>
      </c>
      <c r="G51" s="40" t="b">
        <v>0</v>
      </c>
      <c r="H51" s="40">
        <v>1</v>
      </c>
      <c r="I51" s="41" t="str">
        <f ca="1"/>
        <v/>
      </c>
      <c r="J51" s="42" t="b">
        <v>0</v>
      </c>
      <c r="K51" s="42" t="b">
        <f ca="1"/>
        <v>0</v>
      </c>
      <c r="L51" s="42">
        <f ca="1"/>
        <v>0</v>
      </c>
      <c r="M51" s="43">
        <f ca="1"/>
        <v>0</v>
      </c>
      <c r="N51" s="44">
        <f ca="1">IF(M51&lt;&gt;0,TotalFamilyAllotment-SUM($M$9:M51,0),0)</f>
        <v>0</v>
      </c>
      <c r="O51" s="6"/>
      <c r="P51" s="6"/>
      <c r="Q51" s="6"/>
      <c r="R51" s="6"/>
      <c r="S51" s="6"/>
      <c r="T51" s="6"/>
      <c r="U51" s="6"/>
      <c r="V51" s="6"/>
      <c r="W51" s="6"/>
      <c r="X51" s="6"/>
      <c r="Y51" s="6"/>
      <c r="Z51" s="6"/>
      <c r="AA51" s="6"/>
      <c r="AB51" s="6"/>
      <c r="AC51" s="6"/>
    </row>
    <row r="52" spans="1:29" s="4" customFormat="1" x14ac:dyDescent="0.25">
      <c r="A52" s="36">
        <v>44</v>
      </c>
      <c r="B52" s="37"/>
      <c r="C52" s="38"/>
      <c r="D52" s="39"/>
      <c r="E52" s="40" t="s">
        <v>10</v>
      </c>
      <c r="F52" s="40" t="b">
        <v>1</v>
      </c>
      <c r="G52" s="40" t="b">
        <v>0</v>
      </c>
      <c r="H52" s="40">
        <v>1</v>
      </c>
      <c r="I52" s="41" t="str">
        <f ca="1"/>
        <v/>
      </c>
      <c r="J52" s="42" t="b">
        <v>0</v>
      </c>
      <c r="K52" s="42" t="b">
        <f ca="1"/>
        <v>0</v>
      </c>
      <c r="L52" s="42">
        <f ca="1"/>
        <v>0</v>
      </c>
      <c r="M52" s="43">
        <f ca="1"/>
        <v>0</v>
      </c>
      <c r="N52" s="44">
        <f ca="1">IF(M52&lt;&gt;0,TotalFamilyAllotment-SUM($M$9:M52,0),0)</f>
        <v>0</v>
      </c>
      <c r="O52" s="6"/>
      <c r="P52" s="6"/>
      <c r="Q52" s="6"/>
      <c r="R52" s="6"/>
      <c r="S52" s="6"/>
      <c r="T52" s="6"/>
      <c r="U52" s="6"/>
      <c r="V52" s="6"/>
      <c r="W52" s="6"/>
      <c r="X52" s="6"/>
      <c r="Y52" s="6"/>
      <c r="Z52" s="6"/>
      <c r="AA52" s="6"/>
      <c r="AB52" s="6"/>
      <c r="AC52" s="6"/>
    </row>
    <row r="53" spans="1:29" s="4" customFormat="1" x14ac:dyDescent="0.25">
      <c r="A53" s="36">
        <v>45</v>
      </c>
      <c r="B53" s="37"/>
      <c r="C53" s="38"/>
      <c r="D53" s="39"/>
      <c r="E53" s="40" t="s">
        <v>10</v>
      </c>
      <c r="F53" s="40" t="b">
        <v>1</v>
      </c>
      <c r="G53" s="40" t="b">
        <v>0</v>
      </c>
      <c r="H53" s="40">
        <v>1</v>
      </c>
      <c r="I53" s="41" t="str">
        <f ca="1"/>
        <v/>
      </c>
      <c r="J53" s="42" t="b">
        <v>0</v>
      </c>
      <c r="K53" s="42" t="b">
        <f ca="1"/>
        <v>0</v>
      </c>
      <c r="L53" s="42">
        <f ca="1"/>
        <v>0</v>
      </c>
      <c r="M53" s="43">
        <f ca="1"/>
        <v>0</v>
      </c>
      <c r="N53" s="44">
        <f ca="1">IF(M53&lt;&gt;0,TotalFamilyAllotment-SUM($M$9:M53,0),0)</f>
        <v>0</v>
      </c>
      <c r="O53" s="6"/>
      <c r="P53" s="6"/>
      <c r="Q53" s="6"/>
      <c r="R53" s="6"/>
      <c r="S53" s="6"/>
      <c r="T53" s="6"/>
      <c r="U53" s="6"/>
      <c r="V53" s="6"/>
      <c r="W53" s="6"/>
      <c r="X53" s="6"/>
      <c r="Y53" s="6"/>
      <c r="Z53" s="6"/>
      <c r="AA53" s="6"/>
      <c r="AB53" s="6"/>
      <c r="AC53" s="6"/>
    </row>
    <row r="54" spans="1:29" s="4" customFormat="1" x14ac:dyDescent="0.25">
      <c r="A54" s="36">
        <v>46</v>
      </c>
      <c r="B54" s="37"/>
      <c r="C54" s="38"/>
      <c r="D54" s="39"/>
      <c r="E54" s="40" t="s">
        <v>10</v>
      </c>
      <c r="F54" s="40" t="b">
        <v>1</v>
      </c>
      <c r="G54" s="40" t="b">
        <v>0</v>
      </c>
      <c r="H54" s="40">
        <v>1</v>
      </c>
      <c r="I54" s="41" t="str">
        <f ca="1"/>
        <v/>
      </c>
      <c r="J54" s="42" t="b">
        <v>0</v>
      </c>
      <c r="K54" s="42" t="b">
        <f ca="1"/>
        <v>0</v>
      </c>
      <c r="L54" s="42">
        <f ca="1"/>
        <v>0</v>
      </c>
      <c r="M54" s="43">
        <f ca="1"/>
        <v>0</v>
      </c>
      <c r="N54" s="44">
        <f ca="1">IF(M54&lt;&gt;0,TotalFamilyAllotment-SUM($M$9:M54,0),0)</f>
        <v>0</v>
      </c>
      <c r="O54" s="6"/>
      <c r="P54" s="6"/>
      <c r="Q54" s="6"/>
      <c r="R54" s="6"/>
      <c r="S54" s="6"/>
      <c r="T54" s="6"/>
      <c r="U54" s="6"/>
      <c r="V54" s="6"/>
      <c r="W54" s="6"/>
      <c r="X54" s="6"/>
      <c r="Y54" s="6"/>
      <c r="Z54" s="6"/>
      <c r="AA54" s="6"/>
      <c r="AB54" s="6"/>
      <c r="AC54" s="6"/>
    </row>
    <row r="55" spans="1:29" s="4" customFormat="1" x14ac:dyDescent="0.25">
      <c r="A55" s="36">
        <v>47</v>
      </c>
      <c r="B55" s="37"/>
      <c r="C55" s="38"/>
      <c r="D55" s="39"/>
      <c r="E55" s="40" t="s">
        <v>10</v>
      </c>
      <c r="F55" s="40" t="b">
        <v>1</v>
      </c>
      <c r="G55" s="40" t="b">
        <v>0</v>
      </c>
      <c r="H55" s="40">
        <v>1</v>
      </c>
      <c r="I55" s="41" t="str">
        <f ca="1"/>
        <v/>
      </c>
      <c r="J55" s="42" t="b">
        <v>0</v>
      </c>
      <c r="K55" s="42" t="b">
        <f ca="1"/>
        <v>0</v>
      </c>
      <c r="L55" s="42">
        <f ca="1"/>
        <v>0</v>
      </c>
      <c r="M55" s="43">
        <f ca="1"/>
        <v>0</v>
      </c>
      <c r="N55" s="44">
        <f ca="1">IF(M55&lt;&gt;0,TotalFamilyAllotment-SUM($M$9:M55,0),0)</f>
        <v>0</v>
      </c>
      <c r="O55" s="6"/>
      <c r="P55" s="6"/>
      <c r="Q55" s="6"/>
      <c r="R55" s="6"/>
      <c r="S55" s="6"/>
      <c r="T55" s="6"/>
      <c r="U55" s="6"/>
      <c r="V55" s="6"/>
      <c r="W55" s="6"/>
      <c r="X55" s="6"/>
      <c r="Y55" s="6"/>
      <c r="Z55" s="6"/>
      <c r="AA55" s="6"/>
      <c r="AB55" s="6"/>
      <c r="AC55" s="6"/>
    </row>
    <row r="56" spans="1:29" s="4" customFormat="1" x14ac:dyDescent="0.25">
      <c r="A56" s="36">
        <v>48</v>
      </c>
      <c r="B56" s="37"/>
      <c r="C56" s="38"/>
      <c r="D56" s="39"/>
      <c r="E56" s="40" t="s">
        <v>10</v>
      </c>
      <c r="F56" s="40" t="b">
        <v>1</v>
      </c>
      <c r="G56" s="40" t="b">
        <v>0</v>
      </c>
      <c r="H56" s="40">
        <v>1</v>
      </c>
      <c r="I56" s="41" t="str">
        <f ca="1"/>
        <v/>
      </c>
      <c r="J56" s="42" t="b">
        <v>0</v>
      </c>
      <c r="K56" s="42" t="b">
        <f ca="1"/>
        <v>0</v>
      </c>
      <c r="L56" s="42">
        <f ca="1"/>
        <v>0</v>
      </c>
      <c r="M56" s="43">
        <f ca="1"/>
        <v>0</v>
      </c>
      <c r="N56" s="44">
        <f ca="1">IF(M56&lt;&gt;0,TotalFamilyAllotment-SUM($M$9:M56,0),0)</f>
        <v>0</v>
      </c>
      <c r="O56" s="6"/>
      <c r="P56" s="6"/>
      <c r="Q56" s="6"/>
      <c r="R56" s="6"/>
      <c r="S56" s="6"/>
      <c r="T56" s="6"/>
      <c r="U56" s="6"/>
      <c r="V56" s="6"/>
      <c r="W56" s="6"/>
      <c r="X56" s="6"/>
      <c r="Y56" s="6"/>
      <c r="Z56" s="6"/>
      <c r="AA56" s="6"/>
      <c r="AB56" s="6"/>
      <c r="AC56" s="6"/>
    </row>
    <row r="57" spans="1:29" s="4" customFormat="1" x14ac:dyDescent="0.25">
      <c r="A57" s="36">
        <v>49</v>
      </c>
      <c r="B57" s="37"/>
      <c r="C57" s="38"/>
      <c r="D57" s="39"/>
      <c r="E57" s="40" t="s">
        <v>10</v>
      </c>
      <c r="F57" s="40" t="b">
        <v>1</v>
      </c>
      <c r="G57" s="40" t="b">
        <v>0</v>
      </c>
      <c r="H57" s="40">
        <v>1</v>
      </c>
      <c r="I57" s="41" t="str">
        <f ca="1"/>
        <v/>
      </c>
      <c r="J57" s="42" t="b">
        <v>0</v>
      </c>
      <c r="K57" s="42" t="b">
        <f ca="1"/>
        <v>0</v>
      </c>
      <c r="L57" s="42">
        <f ca="1"/>
        <v>0</v>
      </c>
      <c r="M57" s="43">
        <f ca="1"/>
        <v>0</v>
      </c>
      <c r="N57" s="44">
        <f ca="1">IF(M57&lt;&gt;0,TotalFamilyAllotment-SUM($M$9:M57,0),0)</f>
        <v>0</v>
      </c>
      <c r="O57" s="6"/>
      <c r="P57" s="6"/>
      <c r="Q57" s="6"/>
      <c r="R57" s="6"/>
      <c r="S57" s="6"/>
      <c r="T57" s="6"/>
      <c r="U57" s="6"/>
      <c r="V57" s="6"/>
      <c r="W57" s="6"/>
      <c r="X57" s="6"/>
      <c r="Y57" s="6"/>
      <c r="Z57" s="6"/>
      <c r="AA57" s="6"/>
      <c r="AB57" s="6"/>
      <c r="AC57" s="6"/>
    </row>
    <row r="58" spans="1:29" s="4" customFormat="1" x14ac:dyDescent="0.25">
      <c r="A58" s="36">
        <v>50</v>
      </c>
      <c r="B58" s="37"/>
      <c r="C58" s="38"/>
      <c r="D58" s="39"/>
      <c r="E58" s="40" t="s">
        <v>10</v>
      </c>
      <c r="F58" s="40" t="b">
        <v>1</v>
      </c>
      <c r="G58" s="40" t="b">
        <v>0</v>
      </c>
      <c r="H58" s="40">
        <v>1</v>
      </c>
      <c r="I58" s="41" t="str">
        <f ca="1"/>
        <v/>
      </c>
      <c r="J58" s="42" t="b">
        <v>0</v>
      </c>
      <c r="K58" s="42" t="b">
        <f ca="1"/>
        <v>0</v>
      </c>
      <c r="L58" s="42">
        <f ca="1"/>
        <v>0</v>
      </c>
      <c r="M58" s="43">
        <f ca="1"/>
        <v>0</v>
      </c>
      <c r="N58" s="44">
        <f ca="1">IF(M58&lt;&gt;0,TotalFamilyAllotment-SUM($M$9:M58,0),0)</f>
        <v>0</v>
      </c>
      <c r="O58" s="6"/>
      <c r="P58" s="6"/>
      <c r="Q58" s="6"/>
      <c r="R58" s="6"/>
      <c r="S58" s="6"/>
      <c r="T58" s="6"/>
      <c r="U58" s="6"/>
      <c r="V58" s="6"/>
      <c r="W58" s="6"/>
      <c r="X58" s="6"/>
      <c r="Y58" s="6"/>
      <c r="Z58" s="6"/>
      <c r="AA58" s="6"/>
      <c r="AB58" s="6"/>
      <c r="AC58" s="6"/>
    </row>
    <row r="59" spans="1:29" s="4" customFormat="1" hidden="1" x14ac:dyDescent="0.25">
      <c r="A59" s="36">
        <v>51</v>
      </c>
      <c r="B59" s="37"/>
      <c r="C59" s="38"/>
      <c r="D59" s="39"/>
      <c r="E59" s="40" t="s">
        <v>10</v>
      </c>
      <c r="F59" s="40" t="b">
        <v>1</v>
      </c>
      <c r="G59" s="40" t="e">
        <v>#N/A</v>
      </c>
      <c r="H59" s="40" t="e">
        <v>#N/A</v>
      </c>
      <c r="I59" s="41" t="e">
        <f ca="1"/>
        <v>#N/A</v>
      </c>
      <c r="J59" s="42" t="e">
        <v>#N/A</v>
      </c>
      <c r="K59" s="42" t="e">
        <v>#N/A</v>
      </c>
      <c r="L59" s="42" t="e">
        <v>#N/A</v>
      </c>
      <c r="M59" s="43" t="e">
        <v>#N/A</v>
      </c>
      <c r="N59" s="44" t="e">
        <f>IF(M59&lt;&gt;0,TotalFamilyAllotment-SUM($M$9:M59,0),0)</f>
        <v>#N/A</v>
      </c>
      <c r="O59" s="6"/>
      <c r="P59" s="6"/>
      <c r="Q59" s="6"/>
      <c r="R59" s="6"/>
      <c r="S59" s="6"/>
      <c r="T59" s="6"/>
      <c r="U59" s="6"/>
      <c r="V59" s="6"/>
      <c r="W59" s="6"/>
      <c r="X59" s="6"/>
      <c r="Y59" s="6"/>
      <c r="Z59" s="6"/>
      <c r="AA59" s="6"/>
      <c r="AB59" s="6"/>
      <c r="AC59" s="6"/>
    </row>
    <row r="60" spans="1:29" s="4" customFormat="1" hidden="1" x14ac:dyDescent="0.25">
      <c r="A60" s="36">
        <v>52</v>
      </c>
      <c r="B60" s="37"/>
      <c r="C60" s="38"/>
      <c r="D60" s="39"/>
      <c r="E60" s="40" t="s">
        <v>10</v>
      </c>
      <c r="F60" s="40" t="b">
        <v>1</v>
      </c>
      <c r="G60" s="40" t="e">
        <v>#N/A</v>
      </c>
      <c r="H60" s="40" t="e">
        <v>#N/A</v>
      </c>
      <c r="I60" s="41" t="e">
        <f ca="1"/>
        <v>#N/A</v>
      </c>
      <c r="J60" s="42" t="e">
        <v>#N/A</v>
      </c>
      <c r="K60" s="42" t="e">
        <v>#N/A</v>
      </c>
      <c r="L60" s="42" t="e">
        <v>#N/A</v>
      </c>
      <c r="M60" s="43" t="e">
        <v>#N/A</v>
      </c>
      <c r="N60" s="44" t="e">
        <f>IF(M60&lt;&gt;0,TotalFamilyAllotment-SUM($M$9:M60,0),0)</f>
        <v>#N/A</v>
      </c>
      <c r="O60" s="6"/>
      <c r="P60" s="6"/>
      <c r="Q60" s="6"/>
      <c r="R60" s="6"/>
      <c r="S60" s="6"/>
      <c r="T60" s="6"/>
      <c r="U60" s="6"/>
      <c r="V60" s="6"/>
      <c r="W60" s="6"/>
      <c r="X60" s="6"/>
      <c r="Y60" s="6"/>
      <c r="Z60" s="6"/>
      <c r="AA60" s="6"/>
      <c r="AB60" s="6"/>
      <c r="AC60" s="6"/>
    </row>
    <row r="61" spans="1:29" s="4" customFormat="1" hidden="1" x14ac:dyDescent="0.25">
      <c r="A61" s="36">
        <v>53</v>
      </c>
      <c r="B61" s="37"/>
      <c r="C61" s="38"/>
      <c r="D61" s="39"/>
      <c r="E61" s="40" t="s">
        <v>10</v>
      </c>
      <c r="F61" s="40" t="b">
        <v>1</v>
      </c>
      <c r="G61" s="40" t="e">
        <v>#N/A</v>
      </c>
      <c r="H61" s="40" t="e">
        <v>#N/A</v>
      </c>
      <c r="I61" s="41" t="e">
        <f ca="1"/>
        <v>#N/A</v>
      </c>
      <c r="J61" s="42" t="e">
        <v>#N/A</v>
      </c>
      <c r="K61" s="42" t="e">
        <v>#N/A</v>
      </c>
      <c r="L61" s="42" t="e">
        <v>#N/A</v>
      </c>
      <c r="M61" s="43" t="e">
        <v>#N/A</v>
      </c>
      <c r="N61" s="44" t="e">
        <f>IF(M61&lt;&gt;0,TotalFamilyAllotment-SUM($M$9:M61,0),0)</f>
        <v>#N/A</v>
      </c>
      <c r="O61" s="6"/>
      <c r="P61" s="6"/>
      <c r="Q61" s="6"/>
      <c r="R61" s="6"/>
      <c r="S61" s="6"/>
      <c r="T61" s="6"/>
      <c r="U61" s="6"/>
      <c r="V61" s="6"/>
      <c r="W61" s="6"/>
      <c r="X61" s="6"/>
      <c r="Y61" s="6"/>
      <c r="Z61" s="6"/>
      <c r="AA61" s="6"/>
      <c r="AB61" s="6"/>
      <c r="AC61" s="6"/>
    </row>
    <row r="62" spans="1:29" s="4" customFormat="1" hidden="1" x14ac:dyDescent="0.25">
      <c r="A62" s="36">
        <v>54</v>
      </c>
      <c r="B62" s="37"/>
      <c r="C62" s="38"/>
      <c r="D62" s="39"/>
      <c r="E62" s="40" t="s">
        <v>10</v>
      </c>
      <c r="F62" s="40" t="b">
        <v>1</v>
      </c>
      <c r="G62" s="40" t="e">
        <v>#N/A</v>
      </c>
      <c r="H62" s="40" t="e">
        <v>#N/A</v>
      </c>
      <c r="I62" s="41" t="e">
        <f ca="1"/>
        <v>#N/A</v>
      </c>
      <c r="J62" s="42" t="e">
        <v>#N/A</v>
      </c>
      <c r="K62" s="42" t="e">
        <v>#N/A</v>
      </c>
      <c r="L62" s="42" t="e">
        <v>#N/A</v>
      </c>
      <c r="M62" s="43" t="e">
        <v>#N/A</v>
      </c>
      <c r="N62" s="44" t="e">
        <f>IF(M62&lt;&gt;0,TotalFamilyAllotment-SUM($M$9:M62,0),0)</f>
        <v>#N/A</v>
      </c>
      <c r="O62" s="6"/>
      <c r="P62" s="6"/>
      <c r="Q62" s="6"/>
      <c r="R62" s="6"/>
      <c r="S62" s="6"/>
      <c r="T62" s="6"/>
      <c r="U62" s="6"/>
      <c r="V62" s="6"/>
      <c r="W62" s="6"/>
      <c r="X62" s="6"/>
      <c r="Y62" s="6"/>
      <c r="Z62" s="6"/>
      <c r="AA62" s="6"/>
      <c r="AB62" s="6"/>
      <c r="AC62" s="6"/>
    </row>
    <row r="63" spans="1:29" s="4" customFormat="1" hidden="1" x14ac:dyDescent="0.25">
      <c r="A63" s="36">
        <v>55</v>
      </c>
      <c r="B63" s="37"/>
      <c r="C63" s="38"/>
      <c r="D63" s="39"/>
      <c r="E63" s="40" t="s">
        <v>10</v>
      </c>
      <c r="F63" s="40" t="b">
        <v>1</v>
      </c>
      <c r="G63" s="40" t="e">
        <v>#N/A</v>
      </c>
      <c r="H63" s="40" t="e">
        <v>#N/A</v>
      </c>
      <c r="I63" s="41" t="e">
        <f ca="1"/>
        <v>#N/A</v>
      </c>
      <c r="J63" s="42" t="e">
        <v>#N/A</v>
      </c>
      <c r="K63" s="42" t="e">
        <v>#N/A</v>
      </c>
      <c r="L63" s="42" t="e">
        <v>#N/A</v>
      </c>
      <c r="M63" s="43" t="e">
        <v>#N/A</v>
      </c>
      <c r="N63" s="44" t="e">
        <f>IF(M63&lt;&gt;0,TotalFamilyAllotment-SUM($M$9:M63,0),0)</f>
        <v>#N/A</v>
      </c>
      <c r="O63" s="6"/>
      <c r="P63" s="6"/>
      <c r="Q63" s="6"/>
      <c r="R63" s="6"/>
      <c r="S63" s="6"/>
      <c r="T63" s="6"/>
      <c r="U63" s="6"/>
      <c r="V63" s="6"/>
      <c r="W63" s="6"/>
      <c r="X63" s="6"/>
      <c r="Y63" s="6"/>
      <c r="Z63" s="6"/>
      <c r="AA63" s="6"/>
      <c r="AB63" s="6"/>
      <c r="AC63" s="6"/>
    </row>
    <row r="64" spans="1:29" s="4" customFormat="1" hidden="1" x14ac:dyDescent="0.25">
      <c r="A64" s="36">
        <v>56</v>
      </c>
      <c r="B64" s="37"/>
      <c r="C64" s="38"/>
      <c r="D64" s="39"/>
      <c r="E64" s="40" t="s">
        <v>10</v>
      </c>
      <c r="F64" s="40" t="b">
        <v>1</v>
      </c>
      <c r="G64" s="40" t="e">
        <v>#N/A</v>
      </c>
      <c r="H64" s="40" t="e">
        <v>#N/A</v>
      </c>
      <c r="I64" s="41" t="e">
        <f ca="1"/>
        <v>#N/A</v>
      </c>
      <c r="J64" s="42" t="e">
        <v>#N/A</v>
      </c>
      <c r="K64" s="42" t="e">
        <v>#N/A</v>
      </c>
      <c r="L64" s="42" t="e">
        <v>#N/A</v>
      </c>
      <c r="M64" s="43" t="e">
        <v>#N/A</v>
      </c>
      <c r="N64" s="44" t="e">
        <f>IF(M64&lt;&gt;0,TotalFamilyAllotment-SUM($M$9:M64,0),0)</f>
        <v>#N/A</v>
      </c>
      <c r="O64" s="6"/>
      <c r="P64" s="6"/>
      <c r="Q64" s="6"/>
      <c r="R64" s="6"/>
      <c r="S64" s="6"/>
      <c r="T64" s="6"/>
      <c r="U64" s="6"/>
      <c r="V64" s="6"/>
      <c r="W64" s="6"/>
      <c r="X64" s="6"/>
      <c r="Y64" s="6"/>
      <c r="Z64" s="6"/>
      <c r="AA64" s="6"/>
      <c r="AB64" s="6"/>
      <c r="AC64" s="6"/>
    </row>
    <row r="65" spans="1:29" s="4" customFormat="1" hidden="1" x14ac:dyDescent="0.25">
      <c r="A65" s="36">
        <v>57</v>
      </c>
      <c r="B65" s="37"/>
      <c r="C65" s="38"/>
      <c r="D65" s="39"/>
      <c r="E65" s="40" t="s">
        <v>10</v>
      </c>
      <c r="F65" s="40" t="b">
        <v>1</v>
      </c>
      <c r="G65" s="40" t="e">
        <v>#N/A</v>
      </c>
      <c r="H65" s="40" t="e">
        <v>#N/A</v>
      </c>
      <c r="I65" s="41" t="e">
        <f ca="1"/>
        <v>#N/A</v>
      </c>
      <c r="J65" s="42" t="e">
        <v>#N/A</v>
      </c>
      <c r="K65" s="42" t="e">
        <v>#N/A</v>
      </c>
      <c r="L65" s="42" t="e">
        <v>#N/A</v>
      </c>
      <c r="M65" s="43" t="e">
        <v>#N/A</v>
      </c>
      <c r="N65" s="44" t="e">
        <f>IF(M65&lt;&gt;0,TotalFamilyAllotment-SUM($M$9:M65,0),0)</f>
        <v>#N/A</v>
      </c>
      <c r="O65" s="6"/>
      <c r="P65" s="6"/>
      <c r="Q65" s="6"/>
      <c r="R65" s="6"/>
      <c r="S65" s="6"/>
      <c r="T65" s="6"/>
      <c r="U65" s="6"/>
      <c r="V65" s="6"/>
      <c r="W65" s="6"/>
      <c r="X65" s="6"/>
      <c r="Y65" s="6"/>
      <c r="Z65" s="6"/>
      <c r="AA65" s="6"/>
      <c r="AB65" s="6"/>
      <c r="AC65" s="6"/>
    </row>
    <row r="66" spans="1:29" s="4" customFormat="1" hidden="1" x14ac:dyDescent="0.25">
      <c r="A66" s="36">
        <v>58</v>
      </c>
      <c r="B66" s="37"/>
      <c r="C66" s="38"/>
      <c r="D66" s="39"/>
      <c r="E66" s="40" t="s">
        <v>10</v>
      </c>
      <c r="F66" s="40" t="b">
        <v>1</v>
      </c>
      <c r="G66" s="40" t="e">
        <v>#N/A</v>
      </c>
      <c r="H66" s="40" t="e">
        <v>#N/A</v>
      </c>
      <c r="I66" s="41" t="e">
        <f ca="1"/>
        <v>#N/A</v>
      </c>
      <c r="J66" s="42" t="e">
        <v>#N/A</v>
      </c>
      <c r="K66" s="42" t="e">
        <v>#N/A</v>
      </c>
      <c r="L66" s="42" t="e">
        <v>#N/A</v>
      </c>
      <c r="M66" s="43" t="e">
        <v>#N/A</v>
      </c>
      <c r="N66" s="44" t="e">
        <f>IF(M66&lt;&gt;0,TotalFamilyAllotment-SUM($M$9:M66,0),0)</f>
        <v>#N/A</v>
      </c>
      <c r="O66" s="6"/>
      <c r="P66" s="6"/>
      <c r="Q66" s="6"/>
      <c r="R66" s="6"/>
      <c r="S66" s="6"/>
      <c r="T66" s="6"/>
      <c r="U66" s="6"/>
      <c r="V66" s="6"/>
      <c r="W66" s="6"/>
      <c r="X66" s="6"/>
      <c r="Y66" s="6"/>
      <c r="Z66" s="6"/>
      <c r="AA66" s="6"/>
      <c r="AB66" s="6"/>
      <c r="AC66" s="6"/>
    </row>
    <row r="67" spans="1:29" s="4" customFormat="1" hidden="1" x14ac:dyDescent="0.25">
      <c r="A67" s="36">
        <v>59</v>
      </c>
      <c r="B67" s="37"/>
      <c r="C67" s="38"/>
      <c r="D67" s="39"/>
      <c r="E67" s="40" t="s">
        <v>10</v>
      </c>
      <c r="F67" s="40" t="b">
        <v>1</v>
      </c>
      <c r="G67" s="40" t="e">
        <v>#N/A</v>
      </c>
      <c r="H67" s="40" t="e">
        <v>#N/A</v>
      </c>
      <c r="I67" s="41" t="e">
        <f ca="1"/>
        <v>#N/A</v>
      </c>
      <c r="J67" s="42" t="e">
        <v>#N/A</v>
      </c>
      <c r="K67" s="42" t="e">
        <v>#N/A</v>
      </c>
      <c r="L67" s="42" t="e">
        <v>#N/A</v>
      </c>
      <c r="M67" s="43" t="e">
        <v>#N/A</v>
      </c>
      <c r="N67" s="44" t="e">
        <f>IF(M67&lt;&gt;0,TotalFamilyAllotment-SUM($M$9:M67,0),0)</f>
        <v>#N/A</v>
      </c>
      <c r="O67" s="6"/>
      <c r="P67" s="6"/>
      <c r="Q67" s="6"/>
      <c r="R67" s="6"/>
      <c r="S67" s="6"/>
      <c r="T67" s="6"/>
      <c r="U67" s="6"/>
      <c r="V67" s="6"/>
      <c r="W67" s="6"/>
      <c r="X67" s="6"/>
      <c r="Y67" s="6"/>
      <c r="Z67" s="6"/>
      <c r="AA67" s="6"/>
      <c r="AB67" s="6"/>
      <c r="AC67" s="6"/>
    </row>
    <row r="68" spans="1:29" s="4" customFormat="1" hidden="1" x14ac:dyDescent="0.25">
      <c r="A68" s="36">
        <v>60</v>
      </c>
      <c r="B68" s="37"/>
      <c r="C68" s="38"/>
      <c r="D68" s="39"/>
      <c r="E68" s="40" t="s">
        <v>10</v>
      </c>
      <c r="F68" s="40" t="b">
        <v>1</v>
      </c>
      <c r="G68" s="40" t="e">
        <v>#N/A</v>
      </c>
      <c r="H68" s="40" t="e">
        <v>#N/A</v>
      </c>
      <c r="I68" s="41" t="e">
        <f ca="1"/>
        <v>#N/A</v>
      </c>
      <c r="J68" s="42" t="e">
        <v>#N/A</v>
      </c>
      <c r="K68" s="42" t="e">
        <v>#N/A</v>
      </c>
      <c r="L68" s="42" t="e">
        <v>#N/A</v>
      </c>
      <c r="M68" s="43" t="e">
        <v>#N/A</v>
      </c>
      <c r="N68" s="44" t="e">
        <f>IF(M68&lt;&gt;0,TotalFamilyAllotment-SUM($M$9:M68,0),0)</f>
        <v>#N/A</v>
      </c>
      <c r="O68" s="6"/>
      <c r="P68" s="6"/>
      <c r="Q68" s="6"/>
      <c r="R68" s="6"/>
      <c r="S68" s="6"/>
      <c r="T68" s="6"/>
      <c r="U68" s="6"/>
      <c r="V68" s="6"/>
      <c r="W68" s="6"/>
      <c r="X68" s="6"/>
      <c r="Y68" s="6"/>
      <c r="Z68" s="6"/>
      <c r="AA68" s="6"/>
      <c r="AB68" s="6"/>
      <c r="AC68" s="6"/>
    </row>
    <row r="69" spans="1:29" s="4" customFormat="1" hidden="1" x14ac:dyDescent="0.25">
      <c r="A69" s="36">
        <v>61</v>
      </c>
      <c r="B69" s="37"/>
      <c r="C69" s="38"/>
      <c r="D69" s="39"/>
      <c r="E69" s="40" t="s">
        <v>10</v>
      </c>
      <c r="F69" s="40" t="b">
        <v>1</v>
      </c>
      <c r="G69" s="40" t="e">
        <v>#N/A</v>
      </c>
      <c r="H69" s="40" t="e">
        <v>#N/A</v>
      </c>
      <c r="I69" s="41" t="e">
        <f ca="1"/>
        <v>#N/A</v>
      </c>
      <c r="J69" s="42" t="e">
        <v>#N/A</v>
      </c>
      <c r="K69" s="42" t="e">
        <v>#N/A</v>
      </c>
      <c r="L69" s="42" t="e">
        <v>#N/A</v>
      </c>
      <c r="M69" s="43" t="e">
        <v>#N/A</v>
      </c>
      <c r="N69" s="44" t="e">
        <f>IF(M69&lt;&gt;0,TotalFamilyAllotment-SUM($M$9:M69,0),0)</f>
        <v>#N/A</v>
      </c>
      <c r="O69" s="6"/>
      <c r="P69" s="6"/>
      <c r="Q69" s="6"/>
      <c r="R69" s="6"/>
      <c r="S69" s="6"/>
      <c r="T69" s="6"/>
      <c r="U69" s="6"/>
      <c r="V69" s="6"/>
      <c r="W69" s="6"/>
      <c r="X69" s="6"/>
      <c r="Y69" s="6"/>
      <c r="Z69" s="6"/>
      <c r="AA69" s="6"/>
      <c r="AB69" s="6"/>
      <c r="AC69" s="6"/>
    </row>
    <row r="70" spans="1:29" s="4" customFormat="1" hidden="1" x14ac:dyDescent="0.25">
      <c r="A70" s="36">
        <v>62</v>
      </c>
      <c r="B70" s="37"/>
      <c r="C70" s="38"/>
      <c r="D70" s="39"/>
      <c r="E70" s="40" t="s">
        <v>10</v>
      </c>
      <c r="F70" s="40" t="b">
        <v>1</v>
      </c>
      <c r="G70" s="40" t="e">
        <v>#N/A</v>
      </c>
      <c r="H70" s="40" t="e">
        <v>#N/A</v>
      </c>
      <c r="I70" s="41" t="e">
        <f ca="1"/>
        <v>#N/A</v>
      </c>
      <c r="J70" s="42" t="e">
        <v>#N/A</v>
      </c>
      <c r="K70" s="42" t="e">
        <v>#N/A</v>
      </c>
      <c r="L70" s="42" t="e">
        <v>#N/A</v>
      </c>
      <c r="M70" s="43" t="e">
        <v>#N/A</v>
      </c>
      <c r="N70" s="44" t="e">
        <f>IF(M70&lt;&gt;0,TotalFamilyAllotment-SUM($M$9:M70,0),0)</f>
        <v>#N/A</v>
      </c>
      <c r="O70" s="6"/>
      <c r="P70" s="6"/>
      <c r="Q70" s="6"/>
      <c r="R70" s="6"/>
      <c r="S70" s="6"/>
      <c r="T70" s="6"/>
      <c r="U70" s="6"/>
      <c r="V70" s="6"/>
      <c r="W70" s="6"/>
      <c r="X70" s="6"/>
      <c r="Y70" s="6"/>
      <c r="Z70" s="6"/>
      <c r="AA70" s="6"/>
      <c r="AB70" s="6"/>
      <c r="AC70" s="6"/>
    </row>
    <row r="71" spans="1:29" s="4" customFormat="1" hidden="1" x14ac:dyDescent="0.25">
      <c r="A71" s="36">
        <v>63</v>
      </c>
      <c r="B71" s="37"/>
      <c r="C71" s="38"/>
      <c r="D71" s="39"/>
      <c r="E71" s="40" t="s">
        <v>10</v>
      </c>
      <c r="F71" s="40" t="b">
        <v>1</v>
      </c>
      <c r="G71" s="40" t="e">
        <v>#N/A</v>
      </c>
      <c r="H71" s="40" t="e">
        <v>#N/A</v>
      </c>
      <c r="I71" s="41" t="e">
        <f ca="1"/>
        <v>#N/A</v>
      </c>
      <c r="J71" s="42" t="e">
        <v>#N/A</v>
      </c>
      <c r="K71" s="42" t="e">
        <v>#N/A</v>
      </c>
      <c r="L71" s="42" t="e">
        <v>#N/A</v>
      </c>
      <c r="M71" s="43" t="e">
        <v>#N/A</v>
      </c>
      <c r="N71" s="44" t="e">
        <f>IF(M71&lt;&gt;0,TotalFamilyAllotment-SUM($M$9:M71,0),0)</f>
        <v>#N/A</v>
      </c>
      <c r="O71" s="6"/>
      <c r="P71" s="6"/>
      <c r="Q71" s="6"/>
      <c r="R71" s="6"/>
      <c r="S71" s="6"/>
      <c r="T71" s="6"/>
      <c r="U71" s="6"/>
      <c r="V71" s="6"/>
      <c r="W71" s="6"/>
      <c r="X71" s="6"/>
      <c r="Y71" s="6"/>
      <c r="Z71" s="6"/>
      <c r="AA71" s="6"/>
      <c r="AB71" s="6"/>
      <c r="AC71" s="6"/>
    </row>
    <row r="72" spans="1:29" s="4" customFormat="1" hidden="1" x14ac:dyDescent="0.25">
      <c r="A72" s="36">
        <v>64</v>
      </c>
      <c r="B72" s="37"/>
      <c r="C72" s="38"/>
      <c r="D72" s="39"/>
      <c r="E72" s="40" t="s">
        <v>10</v>
      </c>
      <c r="F72" s="40" t="b">
        <v>1</v>
      </c>
      <c r="G72" s="40" t="e">
        <v>#N/A</v>
      </c>
      <c r="H72" s="40" t="e">
        <v>#N/A</v>
      </c>
      <c r="I72" s="41" t="e">
        <f ca="1"/>
        <v>#N/A</v>
      </c>
      <c r="J72" s="42" t="e">
        <v>#N/A</v>
      </c>
      <c r="K72" s="42" t="e">
        <v>#N/A</v>
      </c>
      <c r="L72" s="42" t="e">
        <v>#N/A</v>
      </c>
      <c r="M72" s="43" t="e">
        <v>#N/A</v>
      </c>
      <c r="N72" s="44" t="e">
        <f>IF(M72&lt;&gt;0,TotalFamilyAllotment-SUM($M$9:M72,0),0)</f>
        <v>#N/A</v>
      </c>
      <c r="O72" s="6"/>
      <c r="P72" s="6"/>
      <c r="Q72" s="6"/>
      <c r="R72" s="6"/>
      <c r="S72" s="6"/>
      <c r="T72" s="6"/>
      <c r="U72" s="6"/>
      <c r="V72" s="6"/>
      <c r="W72" s="6"/>
      <c r="X72" s="6"/>
      <c r="Y72" s="6"/>
      <c r="Z72" s="6"/>
      <c r="AA72" s="6"/>
      <c r="AB72" s="6"/>
      <c r="AC72" s="6"/>
    </row>
    <row r="73" spans="1:29" s="4" customFormat="1" hidden="1" x14ac:dyDescent="0.25">
      <c r="A73" s="36">
        <v>65</v>
      </c>
      <c r="B73" s="37"/>
      <c r="C73" s="38"/>
      <c r="D73" s="39"/>
      <c r="E73" s="40" t="s">
        <v>10</v>
      </c>
      <c r="F73" s="40" t="b">
        <v>1</v>
      </c>
      <c r="G73" s="40" t="e">
        <v>#N/A</v>
      </c>
      <c r="H73" s="40" t="e">
        <v>#N/A</v>
      </c>
      <c r="I73" s="41" t="e">
        <f ca="1"/>
        <v>#N/A</v>
      </c>
      <c r="J73" s="42" t="e">
        <v>#N/A</v>
      </c>
      <c r="K73" s="42" t="e">
        <v>#N/A</v>
      </c>
      <c r="L73" s="42" t="e">
        <v>#N/A</v>
      </c>
      <c r="M73" s="43" t="e">
        <v>#N/A</v>
      </c>
      <c r="N73" s="44" t="e">
        <f>IF(M73&lt;&gt;0,TotalFamilyAllotment-SUM($M$9:M73,0),0)</f>
        <v>#N/A</v>
      </c>
      <c r="O73" s="6"/>
      <c r="P73" s="6"/>
      <c r="Q73" s="6"/>
      <c r="R73" s="6"/>
      <c r="S73" s="6"/>
      <c r="T73" s="6"/>
      <c r="U73" s="6"/>
      <c r="V73" s="6"/>
      <c r="W73" s="6"/>
      <c r="X73" s="6"/>
      <c r="Y73" s="6"/>
      <c r="Z73" s="6"/>
      <c r="AA73" s="6"/>
      <c r="AB73" s="6"/>
      <c r="AC73" s="6"/>
    </row>
    <row r="74" spans="1:29" s="4" customFormat="1" hidden="1" x14ac:dyDescent="0.25">
      <c r="A74" s="36">
        <v>66</v>
      </c>
      <c r="B74" s="37"/>
      <c r="C74" s="38"/>
      <c r="D74" s="39"/>
      <c r="E74" s="40" t="s">
        <v>10</v>
      </c>
      <c r="F74" s="40" t="b">
        <v>1</v>
      </c>
      <c r="G74" s="40" t="e">
        <v>#N/A</v>
      </c>
      <c r="H74" s="40" t="e">
        <v>#N/A</v>
      </c>
      <c r="I74" s="41" t="e">
        <f ca="1"/>
        <v>#N/A</v>
      </c>
      <c r="J74" s="42" t="e">
        <v>#N/A</v>
      </c>
      <c r="K74" s="42" t="e">
        <v>#N/A</v>
      </c>
      <c r="L74" s="42" t="e">
        <v>#N/A</v>
      </c>
      <c r="M74" s="43" t="e">
        <v>#N/A</v>
      </c>
      <c r="N74" s="44" t="e">
        <f>IF(M74&lt;&gt;0,TotalFamilyAllotment-SUM($M$9:M74,0),0)</f>
        <v>#N/A</v>
      </c>
      <c r="O74" s="6"/>
      <c r="P74" s="6"/>
      <c r="Q74" s="6"/>
      <c r="R74" s="6"/>
      <c r="S74" s="6"/>
      <c r="T74" s="6"/>
      <c r="U74" s="6"/>
      <c r="V74" s="6"/>
      <c r="W74" s="6"/>
      <c r="X74" s="6"/>
      <c r="Y74" s="6"/>
      <c r="Z74" s="6"/>
      <c r="AA74" s="6"/>
      <c r="AB74" s="6"/>
      <c r="AC74" s="6"/>
    </row>
    <row r="75" spans="1:29" s="4" customFormat="1" hidden="1" x14ac:dyDescent="0.25">
      <c r="A75" s="36">
        <v>67</v>
      </c>
      <c r="B75" s="37"/>
      <c r="C75" s="38"/>
      <c r="D75" s="39"/>
      <c r="E75" s="40" t="s">
        <v>10</v>
      </c>
      <c r="F75" s="40" t="b">
        <v>1</v>
      </c>
      <c r="G75" s="40" t="e">
        <v>#N/A</v>
      </c>
      <c r="H75" s="40" t="e">
        <v>#N/A</v>
      </c>
      <c r="I75" s="41" t="e">
        <f ca="1"/>
        <v>#N/A</v>
      </c>
      <c r="J75" s="42" t="e">
        <v>#N/A</v>
      </c>
      <c r="K75" s="42" t="e">
        <v>#N/A</v>
      </c>
      <c r="L75" s="42" t="e">
        <v>#N/A</v>
      </c>
      <c r="M75" s="43" t="e">
        <v>#N/A</v>
      </c>
      <c r="N75" s="44" t="e">
        <f>IF(M75&lt;&gt;0,TotalFamilyAllotment-SUM($M$9:M75,0),0)</f>
        <v>#N/A</v>
      </c>
      <c r="O75" s="6"/>
      <c r="P75" s="6"/>
      <c r="Q75" s="6"/>
      <c r="R75" s="6"/>
      <c r="S75" s="6"/>
      <c r="T75" s="6"/>
      <c r="U75" s="6"/>
      <c r="V75" s="6"/>
      <c r="W75" s="6"/>
      <c r="X75" s="6"/>
      <c r="Y75" s="6"/>
      <c r="Z75" s="6"/>
      <c r="AA75" s="6"/>
      <c r="AB75" s="6"/>
      <c r="AC75" s="6"/>
    </row>
    <row r="76" spans="1:29" s="4" customFormat="1" hidden="1" x14ac:dyDescent="0.25">
      <c r="A76" s="36">
        <v>68</v>
      </c>
      <c r="B76" s="37"/>
      <c r="C76" s="38"/>
      <c r="D76" s="39"/>
      <c r="E76" s="40" t="s">
        <v>10</v>
      </c>
      <c r="F76" s="40" t="b">
        <v>1</v>
      </c>
      <c r="G76" s="40" t="e">
        <v>#N/A</v>
      </c>
      <c r="H76" s="40" t="e">
        <v>#N/A</v>
      </c>
      <c r="I76" s="41" t="e">
        <f ca="1"/>
        <v>#N/A</v>
      </c>
      <c r="J76" s="42" t="e">
        <v>#N/A</v>
      </c>
      <c r="K76" s="42" t="e">
        <v>#N/A</v>
      </c>
      <c r="L76" s="42" t="e">
        <v>#N/A</v>
      </c>
      <c r="M76" s="43" t="e">
        <v>#N/A</v>
      </c>
      <c r="N76" s="44" t="e">
        <f>IF(M76&lt;&gt;0,TotalFamilyAllotment-SUM($M$9:M76,0),0)</f>
        <v>#N/A</v>
      </c>
      <c r="O76" s="6"/>
      <c r="P76" s="6"/>
      <c r="Q76" s="6"/>
      <c r="R76" s="6"/>
      <c r="S76" s="6"/>
      <c r="T76" s="6"/>
      <c r="U76" s="6"/>
      <c r="V76" s="6"/>
      <c r="W76" s="6"/>
      <c r="X76" s="6"/>
      <c r="Y76" s="6"/>
      <c r="Z76" s="6"/>
      <c r="AA76" s="6"/>
      <c r="AB76" s="6"/>
      <c r="AC76" s="6"/>
    </row>
    <row r="77" spans="1:29" s="4" customFormat="1" hidden="1" x14ac:dyDescent="0.25">
      <c r="A77" s="36">
        <v>69</v>
      </c>
      <c r="B77" s="37"/>
      <c r="C77" s="38"/>
      <c r="D77" s="39"/>
      <c r="E77" s="40" t="s">
        <v>10</v>
      </c>
      <c r="F77" s="40" t="b">
        <v>1</v>
      </c>
      <c r="G77" s="40" t="e">
        <v>#N/A</v>
      </c>
      <c r="H77" s="40" t="e">
        <v>#N/A</v>
      </c>
      <c r="I77" s="41" t="e">
        <f ca="1"/>
        <v>#N/A</v>
      </c>
      <c r="J77" s="42" t="e">
        <v>#N/A</v>
      </c>
      <c r="K77" s="42" t="e">
        <v>#N/A</v>
      </c>
      <c r="L77" s="42" t="e">
        <v>#N/A</v>
      </c>
      <c r="M77" s="43" t="e">
        <v>#N/A</v>
      </c>
      <c r="N77" s="44" t="e">
        <f>IF(M77&lt;&gt;0,TotalFamilyAllotment-SUM($M$9:M77,0),0)</f>
        <v>#N/A</v>
      </c>
      <c r="O77" s="6"/>
      <c r="P77" s="6"/>
      <c r="Q77" s="6"/>
      <c r="R77" s="6"/>
      <c r="S77" s="6"/>
      <c r="T77" s="6"/>
      <c r="U77" s="6"/>
      <c r="V77" s="6"/>
      <c r="W77" s="6"/>
      <c r="X77" s="6"/>
      <c r="Y77" s="6"/>
      <c r="Z77" s="6"/>
      <c r="AA77" s="6"/>
      <c r="AB77" s="6"/>
      <c r="AC77" s="6"/>
    </row>
    <row r="78" spans="1:29" s="4" customFormat="1" hidden="1" x14ac:dyDescent="0.25">
      <c r="A78" s="36">
        <v>70</v>
      </c>
      <c r="B78" s="37"/>
      <c r="C78" s="38"/>
      <c r="D78" s="39"/>
      <c r="E78" s="40" t="s">
        <v>10</v>
      </c>
      <c r="F78" s="40" t="b">
        <v>1</v>
      </c>
      <c r="G78" s="40" t="e">
        <v>#N/A</v>
      </c>
      <c r="H78" s="40" t="e">
        <v>#N/A</v>
      </c>
      <c r="I78" s="41" t="e">
        <f ca="1"/>
        <v>#N/A</v>
      </c>
      <c r="J78" s="42" t="e">
        <v>#N/A</v>
      </c>
      <c r="K78" s="42" t="e">
        <v>#N/A</v>
      </c>
      <c r="L78" s="42" t="e">
        <v>#N/A</v>
      </c>
      <c r="M78" s="43" t="e">
        <v>#N/A</v>
      </c>
      <c r="N78" s="44" t="e">
        <f>IF(M78&lt;&gt;0,TotalFamilyAllotment-SUM($M$9:M78,0),0)</f>
        <v>#N/A</v>
      </c>
      <c r="O78" s="6"/>
      <c r="P78" s="6"/>
      <c r="Q78" s="6"/>
      <c r="R78" s="6"/>
      <c r="S78" s="6"/>
      <c r="T78" s="6"/>
      <c r="U78" s="6"/>
      <c r="V78" s="6"/>
      <c r="W78" s="6"/>
      <c r="X78" s="6"/>
      <c r="Y78" s="6"/>
      <c r="Z78" s="6"/>
      <c r="AA78" s="6"/>
      <c r="AB78" s="6"/>
      <c r="AC78" s="6"/>
    </row>
    <row r="79" spans="1:29" s="4" customFormat="1" hidden="1" x14ac:dyDescent="0.25">
      <c r="A79" s="36">
        <v>71</v>
      </c>
      <c r="B79" s="37"/>
      <c r="C79" s="38"/>
      <c r="D79" s="39"/>
      <c r="E79" s="40" t="s">
        <v>10</v>
      </c>
      <c r="F79" s="40" t="b">
        <v>1</v>
      </c>
      <c r="G79" s="40" t="e">
        <v>#N/A</v>
      </c>
      <c r="H79" s="40" t="e">
        <v>#N/A</v>
      </c>
      <c r="I79" s="41" t="e">
        <f ca="1"/>
        <v>#N/A</v>
      </c>
      <c r="J79" s="42" t="e">
        <v>#N/A</v>
      </c>
      <c r="K79" s="42" t="e">
        <v>#N/A</v>
      </c>
      <c r="L79" s="42" t="e">
        <v>#N/A</v>
      </c>
      <c r="M79" s="43" t="e">
        <v>#N/A</v>
      </c>
      <c r="N79" s="44" t="e">
        <f>IF(M79&lt;&gt;0,TotalFamilyAllotment-SUM($M$9:M79,0),0)</f>
        <v>#N/A</v>
      </c>
      <c r="O79" s="6"/>
      <c r="P79" s="6"/>
      <c r="Q79" s="6"/>
      <c r="R79" s="6"/>
      <c r="S79" s="6"/>
      <c r="T79" s="6"/>
      <c r="U79" s="6"/>
      <c r="V79" s="6"/>
      <c r="W79" s="6"/>
      <c r="X79" s="6"/>
      <c r="Y79" s="6"/>
      <c r="Z79" s="6"/>
      <c r="AA79" s="6"/>
      <c r="AB79" s="6"/>
      <c r="AC79" s="6"/>
    </row>
    <row r="80" spans="1:29" hidden="1" x14ac:dyDescent="0.25">
      <c r="A80" s="36">
        <v>72</v>
      </c>
      <c r="B80" s="37"/>
      <c r="C80" s="38"/>
      <c r="D80" s="39"/>
      <c r="E80" s="40" t="s">
        <v>10</v>
      </c>
      <c r="F80" s="40" t="b">
        <v>1</v>
      </c>
      <c r="G80" s="40" t="e">
        <v>#N/A</v>
      </c>
      <c r="H80" s="40" t="e">
        <v>#N/A</v>
      </c>
      <c r="I80" s="41" t="e">
        <f ca="1"/>
        <v>#N/A</v>
      </c>
      <c r="J80" s="42" t="e">
        <v>#N/A</v>
      </c>
      <c r="K80" s="42" t="e">
        <v>#N/A</v>
      </c>
      <c r="L80" s="42" t="e">
        <v>#N/A</v>
      </c>
      <c r="M80" s="43" t="e">
        <v>#N/A</v>
      </c>
      <c r="N80" s="44" t="e">
        <f>IF(M80&lt;&gt;0,TotalFamilyAllotment-SUM($M$9:M80,0),0)</f>
        <v>#N/A</v>
      </c>
      <c r="O80" s="6"/>
      <c r="P80" s="6"/>
      <c r="Q80" s="6"/>
      <c r="R80" s="6"/>
      <c r="S80" s="6"/>
      <c r="T80" s="6"/>
      <c r="U80" s="6"/>
      <c r="V80" s="6"/>
      <c r="W80" s="6"/>
      <c r="X80" s="6"/>
      <c r="Y80" s="6"/>
      <c r="Z80" s="6"/>
      <c r="AA80" s="6"/>
      <c r="AB80" s="6"/>
      <c r="AC80" s="6"/>
    </row>
    <row r="81" spans="1:29" hidden="1" x14ac:dyDescent="0.25">
      <c r="A81" s="36">
        <v>73</v>
      </c>
      <c r="B81" s="37"/>
      <c r="C81" s="38"/>
      <c r="D81" s="39"/>
      <c r="E81" s="40" t="s">
        <v>10</v>
      </c>
      <c r="F81" s="40" t="b">
        <v>1</v>
      </c>
      <c r="G81" s="40" t="e">
        <v>#N/A</v>
      </c>
      <c r="H81" s="40" t="e">
        <v>#N/A</v>
      </c>
      <c r="I81" s="41" t="e">
        <f ca="1"/>
        <v>#N/A</v>
      </c>
      <c r="J81" s="42" t="e">
        <v>#N/A</v>
      </c>
      <c r="K81" s="42" t="e">
        <v>#N/A</v>
      </c>
      <c r="L81" s="42" t="e">
        <v>#N/A</v>
      </c>
      <c r="M81" s="43" t="e">
        <v>#N/A</v>
      </c>
      <c r="N81" s="44" t="e">
        <f>IF(M81&lt;&gt;0,TotalFamilyAllotment-SUM($M$9:M81,0),0)</f>
        <v>#N/A</v>
      </c>
      <c r="O81" s="6"/>
      <c r="P81" s="6"/>
      <c r="Q81" s="6"/>
      <c r="R81" s="6"/>
      <c r="S81" s="6"/>
      <c r="T81" s="6"/>
      <c r="U81" s="6"/>
      <c r="V81" s="6"/>
      <c r="W81" s="6"/>
      <c r="X81" s="6"/>
      <c r="Y81" s="6"/>
      <c r="Z81" s="6"/>
      <c r="AA81" s="6"/>
      <c r="AB81" s="6"/>
      <c r="AC81" s="6"/>
    </row>
    <row r="82" spans="1:29" hidden="1" x14ac:dyDescent="0.25">
      <c r="A82" s="36">
        <v>74</v>
      </c>
      <c r="B82" s="37"/>
      <c r="C82" s="38"/>
      <c r="D82" s="39"/>
      <c r="E82" s="40" t="s">
        <v>10</v>
      </c>
      <c r="F82" s="40" t="b">
        <v>1</v>
      </c>
      <c r="G82" s="40" t="e">
        <v>#N/A</v>
      </c>
      <c r="H82" s="40" t="e">
        <v>#N/A</v>
      </c>
      <c r="I82" s="41" t="e">
        <f ca="1"/>
        <v>#N/A</v>
      </c>
      <c r="J82" s="42" t="e">
        <v>#N/A</v>
      </c>
      <c r="K82" s="42" t="e">
        <v>#N/A</v>
      </c>
      <c r="L82" s="42" t="e">
        <v>#N/A</v>
      </c>
      <c r="M82" s="43" t="e">
        <v>#N/A</v>
      </c>
      <c r="N82" s="44" t="e">
        <f>IF(M82&lt;&gt;0,TotalFamilyAllotment-SUM($M$9:M82,0),0)</f>
        <v>#N/A</v>
      </c>
      <c r="O82" s="6"/>
      <c r="P82" s="6"/>
      <c r="Q82" s="6"/>
      <c r="R82" s="6"/>
      <c r="S82" s="6"/>
      <c r="T82" s="6"/>
      <c r="U82" s="6"/>
      <c r="V82" s="6"/>
      <c r="W82" s="6"/>
      <c r="X82" s="6"/>
      <c r="Y82" s="6"/>
      <c r="Z82" s="6"/>
      <c r="AA82" s="6"/>
      <c r="AB82" s="6"/>
      <c r="AC82" s="6"/>
    </row>
    <row r="83" spans="1:29" hidden="1" x14ac:dyDescent="0.25">
      <c r="A83" s="36">
        <v>75</v>
      </c>
      <c r="B83" s="37"/>
      <c r="C83" s="38"/>
      <c r="D83" s="39"/>
      <c r="E83" s="40" t="s">
        <v>10</v>
      </c>
      <c r="F83" s="40" t="b">
        <v>1</v>
      </c>
      <c r="G83" s="40" t="e">
        <v>#N/A</v>
      </c>
      <c r="H83" s="40" t="e">
        <v>#N/A</v>
      </c>
      <c r="I83" s="41" t="e">
        <f ca="1"/>
        <v>#N/A</v>
      </c>
      <c r="J83" s="42" t="e">
        <v>#N/A</v>
      </c>
      <c r="K83" s="42" t="e">
        <v>#N/A</v>
      </c>
      <c r="L83" s="42" t="e">
        <v>#N/A</v>
      </c>
      <c r="M83" s="43" t="e">
        <v>#N/A</v>
      </c>
      <c r="N83" s="44" t="e">
        <f>IF(M83&lt;&gt;0,TotalFamilyAllotment-SUM($M$9:M83,0),0)</f>
        <v>#N/A</v>
      </c>
      <c r="O83" s="6"/>
      <c r="P83" s="6"/>
      <c r="Q83" s="6"/>
      <c r="R83" s="6"/>
      <c r="S83" s="6"/>
      <c r="T83" s="6"/>
      <c r="U83" s="6"/>
      <c r="V83" s="6"/>
      <c r="W83" s="6"/>
      <c r="X83" s="6"/>
      <c r="Y83" s="6"/>
      <c r="Z83" s="6"/>
      <c r="AA83" s="6"/>
      <c r="AB83" s="6"/>
      <c r="AC83" s="6"/>
    </row>
    <row r="84" spans="1:29" hidden="1" x14ac:dyDescent="0.25">
      <c r="A84" s="36">
        <v>76</v>
      </c>
      <c r="B84" s="37"/>
      <c r="C84" s="38"/>
      <c r="D84" s="39"/>
      <c r="E84" s="40" t="s">
        <v>10</v>
      </c>
      <c r="F84" s="40" t="b">
        <v>1</v>
      </c>
      <c r="G84" s="40" t="e">
        <v>#N/A</v>
      </c>
      <c r="H84" s="40" t="e">
        <v>#N/A</v>
      </c>
      <c r="I84" s="41" t="e">
        <f ca="1"/>
        <v>#N/A</v>
      </c>
      <c r="J84" s="42" t="e">
        <v>#N/A</v>
      </c>
      <c r="K84" s="42" t="e">
        <v>#N/A</v>
      </c>
      <c r="L84" s="42" t="e">
        <v>#N/A</v>
      </c>
      <c r="M84" s="43" t="e">
        <v>#N/A</v>
      </c>
      <c r="N84" s="44" t="e">
        <f>IF(M84&lt;&gt;0,TotalFamilyAllotment-SUM($M$9:M84,0),0)</f>
        <v>#N/A</v>
      </c>
      <c r="O84" s="6"/>
      <c r="P84" s="6"/>
      <c r="Q84" s="6"/>
      <c r="R84" s="6"/>
      <c r="S84" s="6"/>
      <c r="T84" s="6"/>
      <c r="U84" s="6"/>
      <c r="V84" s="6"/>
      <c r="W84" s="6"/>
      <c r="X84" s="6"/>
      <c r="Y84" s="6"/>
      <c r="Z84" s="6"/>
      <c r="AA84" s="6"/>
      <c r="AB84" s="6"/>
      <c r="AC84" s="6"/>
    </row>
    <row r="85" spans="1:29" hidden="1" x14ac:dyDescent="0.25">
      <c r="A85" s="36">
        <v>77</v>
      </c>
      <c r="B85" s="37"/>
      <c r="C85" s="38"/>
      <c r="D85" s="39"/>
      <c r="E85" s="40" t="s">
        <v>10</v>
      </c>
      <c r="F85" s="40" t="b">
        <v>1</v>
      </c>
      <c r="G85" s="40" t="e">
        <v>#N/A</v>
      </c>
      <c r="H85" s="40" t="e">
        <v>#N/A</v>
      </c>
      <c r="I85" s="41" t="e">
        <f ca="1"/>
        <v>#N/A</v>
      </c>
      <c r="J85" s="42" t="e">
        <v>#N/A</v>
      </c>
      <c r="K85" s="42" t="e">
        <v>#N/A</v>
      </c>
      <c r="L85" s="42" t="e">
        <v>#N/A</v>
      </c>
      <c r="M85" s="43" t="e">
        <v>#N/A</v>
      </c>
      <c r="N85" s="44" t="e">
        <f>IF(M85&lt;&gt;0,TotalFamilyAllotment-SUM($M$9:M85,0),0)</f>
        <v>#N/A</v>
      </c>
      <c r="O85" s="6"/>
      <c r="P85" s="6"/>
      <c r="Q85" s="6"/>
      <c r="R85" s="6"/>
      <c r="S85" s="6"/>
      <c r="T85" s="6"/>
      <c r="U85" s="6"/>
      <c r="V85" s="6"/>
      <c r="W85" s="6"/>
      <c r="X85" s="6"/>
      <c r="Y85" s="6"/>
      <c r="Z85" s="6"/>
      <c r="AA85" s="6"/>
      <c r="AB85" s="6"/>
      <c r="AC85" s="6"/>
    </row>
    <row r="86" spans="1:29" hidden="1" x14ac:dyDescent="0.25">
      <c r="A86" s="36">
        <v>78</v>
      </c>
      <c r="B86" s="37"/>
      <c r="C86" s="38"/>
      <c r="D86" s="39"/>
      <c r="E86" s="40" t="s">
        <v>10</v>
      </c>
      <c r="F86" s="40" t="b">
        <v>1</v>
      </c>
      <c r="G86" s="40" t="e">
        <v>#N/A</v>
      </c>
      <c r="H86" s="40" t="e">
        <v>#N/A</v>
      </c>
      <c r="I86" s="41" t="e">
        <f ca="1"/>
        <v>#N/A</v>
      </c>
      <c r="J86" s="42" t="e">
        <v>#N/A</v>
      </c>
      <c r="K86" s="42" t="e">
        <v>#N/A</v>
      </c>
      <c r="L86" s="42" t="e">
        <v>#N/A</v>
      </c>
      <c r="M86" s="43" t="e">
        <v>#N/A</v>
      </c>
      <c r="N86" s="44" t="e">
        <f>IF(M86&lt;&gt;0,TotalFamilyAllotment-SUM($M$9:M86,0),0)</f>
        <v>#N/A</v>
      </c>
      <c r="O86" s="6"/>
      <c r="P86" s="6"/>
      <c r="Q86" s="6"/>
      <c r="R86" s="6"/>
      <c r="S86" s="6"/>
      <c r="T86" s="6"/>
      <c r="U86" s="6"/>
      <c r="V86" s="6"/>
      <c r="W86" s="6"/>
      <c r="X86" s="6"/>
      <c r="Y86" s="6"/>
      <c r="Z86" s="6"/>
      <c r="AA86" s="6"/>
      <c r="AB86" s="6"/>
      <c r="AC86" s="6"/>
    </row>
    <row r="87" spans="1:29" hidden="1" x14ac:dyDescent="0.25">
      <c r="A87" s="36">
        <v>79</v>
      </c>
      <c r="B87" s="37"/>
      <c r="C87" s="38"/>
      <c r="D87" s="39"/>
      <c r="E87" s="40" t="s">
        <v>10</v>
      </c>
      <c r="F87" s="40" t="b">
        <v>1</v>
      </c>
      <c r="G87" s="40" t="e">
        <v>#N/A</v>
      </c>
      <c r="H87" s="40" t="e">
        <v>#N/A</v>
      </c>
      <c r="I87" s="41" t="e">
        <f ca="1"/>
        <v>#N/A</v>
      </c>
      <c r="J87" s="42" t="e">
        <v>#N/A</v>
      </c>
      <c r="K87" s="42" t="e">
        <v>#N/A</v>
      </c>
      <c r="L87" s="42" t="e">
        <v>#N/A</v>
      </c>
      <c r="M87" s="43" t="e">
        <v>#N/A</v>
      </c>
      <c r="N87" s="44" t="e">
        <f>IF(M87&lt;&gt;0,TotalFamilyAllotment-SUM($M$9:M87,0),0)</f>
        <v>#N/A</v>
      </c>
      <c r="O87" s="6"/>
      <c r="P87" s="6"/>
      <c r="Q87" s="6"/>
      <c r="R87" s="6"/>
      <c r="S87" s="6"/>
      <c r="T87" s="6"/>
      <c r="U87" s="6"/>
      <c r="V87" s="6"/>
      <c r="W87" s="6"/>
      <c r="X87" s="6"/>
      <c r="Y87" s="6"/>
      <c r="Z87" s="6"/>
      <c r="AA87" s="6"/>
      <c r="AB87" s="6"/>
      <c r="AC87" s="6"/>
    </row>
    <row r="88" spans="1:29" hidden="1" x14ac:dyDescent="0.25">
      <c r="A88" s="36">
        <v>80</v>
      </c>
      <c r="B88" s="37"/>
      <c r="C88" s="38"/>
      <c r="D88" s="39"/>
      <c r="E88" s="40" t="s">
        <v>10</v>
      </c>
      <c r="F88" s="40" t="b">
        <v>1</v>
      </c>
      <c r="G88" s="40" t="e">
        <v>#N/A</v>
      </c>
      <c r="H88" s="40" t="e">
        <v>#N/A</v>
      </c>
      <c r="I88" s="41" t="e">
        <f ca="1"/>
        <v>#N/A</v>
      </c>
      <c r="J88" s="42" t="e">
        <v>#N/A</v>
      </c>
      <c r="K88" s="42" t="e">
        <v>#N/A</v>
      </c>
      <c r="L88" s="42" t="e">
        <v>#N/A</v>
      </c>
      <c r="M88" s="43" t="e">
        <v>#N/A</v>
      </c>
      <c r="N88" s="44" t="e">
        <f>IF(M88&lt;&gt;0,TotalFamilyAllotment-SUM($M$9:M88,0),0)</f>
        <v>#N/A</v>
      </c>
      <c r="O88" s="6"/>
      <c r="P88" s="6"/>
      <c r="Q88" s="6"/>
      <c r="R88" s="6"/>
      <c r="S88" s="6"/>
      <c r="T88" s="6"/>
      <c r="U88" s="6"/>
      <c r="V88" s="6"/>
      <c r="W88" s="6"/>
      <c r="X88" s="6"/>
      <c r="Y88" s="6"/>
      <c r="Z88" s="6"/>
      <c r="AA88" s="6"/>
      <c r="AB88" s="6"/>
      <c r="AC88" s="6"/>
    </row>
    <row r="89" spans="1:29" hidden="1" x14ac:dyDescent="0.25">
      <c r="A89" s="36">
        <v>81</v>
      </c>
      <c r="B89" s="37"/>
      <c r="C89" s="38"/>
      <c r="D89" s="39"/>
      <c r="E89" s="40" t="s">
        <v>10</v>
      </c>
      <c r="F89" s="40" t="b">
        <v>1</v>
      </c>
      <c r="G89" s="40" t="e">
        <v>#N/A</v>
      </c>
      <c r="H89" s="40" t="e">
        <v>#N/A</v>
      </c>
      <c r="I89" s="41" t="e">
        <f ca="1"/>
        <v>#N/A</v>
      </c>
      <c r="J89" s="42" t="e">
        <v>#N/A</v>
      </c>
      <c r="K89" s="42" t="e">
        <v>#N/A</v>
      </c>
      <c r="L89" s="42" t="e">
        <v>#N/A</v>
      </c>
      <c r="M89" s="43" t="e">
        <v>#N/A</v>
      </c>
      <c r="N89" s="44" t="e">
        <f>IF(M89&lt;&gt;0,TotalFamilyAllotment-SUM($M$9:M89,0),0)</f>
        <v>#N/A</v>
      </c>
      <c r="O89" s="6"/>
      <c r="P89" s="6"/>
      <c r="Q89" s="6"/>
      <c r="R89" s="6"/>
      <c r="S89" s="6"/>
      <c r="T89" s="6"/>
      <c r="U89" s="6"/>
      <c r="V89" s="6"/>
      <c r="W89" s="6"/>
      <c r="X89" s="6"/>
      <c r="Y89" s="6"/>
      <c r="Z89" s="6"/>
      <c r="AA89" s="6"/>
      <c r="AB89" s="6"/>
      <c r="AC89" s="6"/>
    </row>
    <row r="90" spans="1:29" hidden="1" x14ac:dyDescent="0.25">
      <c r="A90" s="36">
        <v>82</v>
      </c>
      <c r="B90" s="37"/>
      <c r="C90" s="38"/>
      <c r="D90" s="39"/>
      <c r="E90" s="40" t="s">
        <v>10</v>
      </c>
      <c r="F90" s="40" t="b">
        <v>1</v>
      </c>
      <c r="G90" s="40" t="e">
        <v>#N/A</v>
      </c>
      <c r="H90" s="40" t="e">
        <v>#N/A</v>
      </c>
      <c r="I90" s="41" t="e">
        <f ca="1"/>
        <v>#N/A</v>
      </c>
      <c r="J90" s="42" t="e">
        <v>#N/A</v>
      </c>
      <c r="K90" s="42" t="e">
        <v>#N/A</v>
      </c>
      <c r="L90" s="42" t="e">
        <v>#N/A</v>
      </c>
      <c r="M90" s="43" t="e">
        <v>#N/A</v>
      </c>
      <c r="N90" s="44" t="e">
        <f>IF(M90&lt;&gt;0,TotalFamilyAllotment-SUM($M$9:M90,0),0)</f>
        <v>#N/A</v>
      </c>
      <c r="O90" s="6"/>
      <c r="P90" s="6"/>
      <c r="Q90" s="6"/>
      <c r="R90" s="6"/>
      <c r="S90" s="6"/>
      <c r="T90" s="6"/>
      <c r="U90" s="6"/>
      <c r="V90" s="6"/>
      <c r="W90" s="6"/>
      <c r="X90" s="6"/>
      <c r="Y90" s="6"/>
      <c r="Z90" s="6"/>
      <c r="AA90" s="6"/>
      <c r="AB90" s="6"/>
      <c r="AC90" s="6"/>
    </row>
    <row r="91" spans="1:29" s="4" customFormat="1" hidden="1" x14ac:dyDescent="0.25">
      <c r="A91" s="36">
        <v>83</v>
      </c>
      <c r="B91" s="37"/>
      <c r="C91" s="38"/>
      <c r="D91" s="39"/>
      <c r="E91" s="40" t="s">
        <v>10</v>
      </c>
      <c r="F91" s="40" t="b">
        <v>1</v>
      </c>
      <c r="G91" s="40" t="e">
        <v>#N/A</v>
      </c>
      <c r="H91" s="40" t="e">
        <v>#N/A</v>
      </c>
      <c r="I91" s="41" t="e">
        <f ca="1"/>
        <v>#N/A</v>
      </c>
      <c r="J91" s="42" t="e">
        <v>#N/A</v>
      </c>
      <c r="K91" s="42" t="e">
        <v>#N/A</v>
      </c>
      <c r="L91" s="42" t="e">
        <v>#N/A</v>
      </c>
      <c r="M91" s="43" t="e">
        <v>#N/A</v>
      </c>
      <c r="N91" s="44" t="e">
        <f>IF(M91&lt;&gt;0,TotalFamilyAllotment-SUM($M$9:M91,0),0)</f>
        <v>#N/A</v>
      </c>
      <c r="O91" s="6"/>
      <c r="P91" s="6"/>
      <c r="Q91" s="6"/>
      <c r="R91" s="6"/>
      <c r="S91" s="6"/>
      <c r="T91" s="6"/>
      <c r="U91" s="6"/>
      <c r="V91" s="6"/>
      <c r="W91" s="6"/>
      <c r="X91" s="6"/>
      <c r="Y91" s="6"/>
      <c r="Z91" s="6"/>
      <c r="AA91" s="6"/>
      <c r="AB91" s="6"/>
      <c r="AC91" s="6"/>
    </row>
    <row r="92" spans="1:29" s="4" customFormat="1" hidden="1" x14ac:dyDescent="0.25">
      <c r="A92" s="36">
        <v>84</v>
      </c>
      <c r="B92" s="37"/>
      <c r="C92" s="38"/>
      <c r="D92" s="39"/>
      <c r="E92" s="40" t="s">
        <v>10</v>
      </c>
      <c r="F92" s="40" t="b">
        <v>1</v>
      </c>
      <c r="G92" s="40" t="e">
        <v>#N/A</v>
      </c>
      <c r="H92" s="40" t="e">
        <v>#N/A</v>
      </c>
      <c r="I92" s="41" t="e">
        <f ca="1"/>
        <v>#N/A</v>
      </c>
      <c r="J92" s="42" t="e">
        <v>#N/A</v>
      </c>
      <c r="K92" s="42" t="e">
        <v>#N/A</v>
      </c>
      <c r="L92" s="42" t="e">
        <v>#N/A</v>
      </c>
      <c r="M92" s="43" t="e">
        <v>#N/A</v>
      </c>
      <c r="N92" s="44" t="e">
        <f>IF(M92&lt;&gt;0,TotalFamilyAllotment-SUM($M$9:M92,0),0)</f>
        <v>#N/A</v>
      </c>
      <c r="O92" s="6"/>
      <c r="P92" s="6"/>
      <c r="Q92" s="6"/>
      <c r="R92" s="6"/>
      <c r="S92" s="6"/>
      <c r="T92" s="6"/>
      <c r="U92" s="6"/>
      <c r="V92" s="6"/>
      <c r="W92" s="6"/>
      <c r="X92" s="6"/>
      <c r="Y92" s="6"/>
      <c r="Z92" s="6"/>
      <c r="AA92" s="6"/>
      <c r="AB92" s="6"/>
      <c r="AC92" s="6"/>
    </row>
    <row r="93" spans="1:29" s="4" customFormat="1" hidden="1" x14ac:dyDescent="0.25">
      <c r="A93" s="36">
        <v>85</v>
      </c>
      <c r="B93" s="37"/>
      <c r="C93" s="38"/>
      <c r="D93" s="39"/>
      <c r="E93" s="40" t="s">
        <v>10</v>
      </c>
      <c r="F93" s="40" t="b">
        <v>1</v>
      </c>
      <c r="G93" s="40" t="e">
        <v>#N/A</v>
      </c>
      <c r="H93" s="40" t="e">
        <v>#N/A</v>
      </c>
      <c r="I93" s="41" t="e">
        <f ca="1"/>
        <v>#N/A</v>
      </c>
      <c r="J93" s="42" t="e">
        <v>#N/A</v>
      </c>
      <c r="K93" s="42" t="e">
        <v>#N/A</v>
      </c>
      <c r="L93" s="42" t="e">
        <v>#N/A</v>
      </c>
      <c r="M93" s="43" t="e">
        <v>#N/A</v>
      </c>
      <c r="N93" s="44" t="e">
        <f>IF(M93&lt;&gt;0,TotalFamilyAllotment-SUM($M$9:M93,0),0)</f>
        <v>#N/A</v>
      </c>
      <c r="O93" s="6"/>
      <c r="P93" s="6"/>
      <c r="Q93" s="6"/>
      <c r="R93" s="6"/>
      <c r="S93" s="6"/>
      <c r="T93" s="6"/>
      <c r="U93" s="6"/>
      <c r="V93" s="6"/>
      <c r="W93" s="6"/>
      <c r="X93" s="6"/>
      <c r="Y93" s="6"/>
      <c r="Z93" s="6"/>
      <c r="AA93" s="6"/>
      <c r="AB93" s="6"/>
      <c r="AC93" s="6"/>
    </row>
    <row r="94" spans="1:29" s="4" customFormat="1" hidden="1" x14ac:dyDescent="0.25">
      <c r="A94" s="36">
        <v>86</v>
      </c>
      <c r="B94" s="37"/>
      <c r="C94" s="38"/>
      <c r="D94" s="39"/>
      <c r="E94" s="40" t="s">
        <v>10</v>
      </c>
      <c r="F94" s="40" t="b">
        <v>1</v>
      </c>
      <c r="G94" s="40" t="e">
        <v>#N/A</v>
      </c>
      <c r="H94" s="40" t="e">
        <v>#N/A</v>
      </c>
      <c r="I94" s="41" t="e">
        <f ca="1"/>
        <v>#N/A</v>
      </c>
      <c r="J94" s="42" t="e">
        <v>#N/A</v>
      </c>
      <c r="K94" s="42" t="e">
        <v>#N/A</v>
      </c>
      <c r="L94" s="42" t="e">
        <v>#N/A</v>
      </c>
      <c r="M94" s="43" t="e">
        <v>#N/A</v>
      </c>
      <c r="N94" s="44" t="e">
        <f>IF(M94&lt;&gt;0,TotalFamilyAllotment-SUM($M$9:M94,0),0)</f>
        <v>#N/A</v>
      </c>
      <c r="O94" s="6"/>
      <c r="P94" s="6"/>
      <c r="Q94" s="6"/>
      <c r="R94" s="6"/>
      <c r="S94" s="6"/>
      <c r="T94" s="6"/>
      <c r="U94" s="6"/>
      <c r="V94" s="6"/>
      <c r="W94" s="6"/>
      <c r="X94" s="6"/>
      <c r="Y94" s="6"/>
      <c r="Z94" s="6"/>
      <c r="AA94" s="6"/>
      <c r="AB94" s="6"/>
      <c r="AC94" s="6"/>
    </row>
    <row r="95" spans="1:29" s="4" customFormat="1" hidden="1" x14ac:dyDescent="0.25">
      <c r="A95" s="36">
        <v>87</v>
      </c>
      <c r="B95" s="37"/>
      <c r="C95" s="38"/>
      <c r="D95" s="39"/>
      <c r="E95" s="40" t="s">
        <v>10</v>
      </c>
      <c r="F95" s="40" t="b">
        <v>1</v>
      </c>
      <c r="G95" s="40" t="e">
        <v>#N/A</v>
      </c>
      <c r="H95" s="40" t="e">
        <v>#N/A</v>
      </c>
      <c r="I95" s="41" t="e">
        <f ca="1"/>
        <v>#N/A</v>
      </c>
      <c r="J95" s="42" t="e">
        <v>#N/A</v>
      </c>
      <c r="K95" s="42" t="e">
        <v>#N/A</v>
      </c>
      <c r="L95" s="42" t="e">
        <v>#N/A</v>
      </c>
      <c r="M95" s="43" t="e">
        <v>#N/A</v>
      </c>
      <c r="N95" s="44" t="e">
        <f>IF(M95&lt;&gt;0,TotalFamilyAllotment-SUM($M$9:M95,0),0)</f>
        <v>#N/A</v>
      </c>
      <c r="O95" s="6"/>
      <c r="P95" s="6"/>
      <c r="Q95" s="6"/>
      <c r="R95" s="6"/>
      <c r="S95" s="6"/>
      <c r="T95" s="6"/>
      <c r="U95" s="6"/>
      <c r="V95" s="6"/>
      <c r="W95" s="6"/>
      <c r="X95" s="6"/>
      <c r="Y95" s="6"/>
      <c r="Z95" s="6"/>
      <c r="AA95" s="6"/>
      <c r="AB95" s="6"/>
      <c r="AC95" s="6"/>
    </row>
    <row r="96" spans="1:29" s="4" customFormat="1" hidden="1" x14ac:dyDescent="0.25">
      <c r="A96" s="36">
        <v>88</v>
      </c>
      <c r="B96" s="37"/>
      <c r="C96" s="38"/>
      <c r="D96" s="39"/>
      <c r="E96" s="40" t="s">
        <v>10</v>
      </c>
      <c r="F96" s="40" t="b">
        <v>1</v>
      </c>
      <c r="G96" s="40" t="e">
        <v>#N/A</v>
      </c>
      <c r="H96" s="40" t="e">
        <v>#N/A</v>
      </c>
      <c r="I96" s="41" t="e">
        <f ca="1"/>
        <v>#N/A</v>
      </c>
      <c r="J96" s="42" t="e">
        <v>#N/A</v>
      </c>
      <c r="K96" s="42" t="e">
        <v>#N/A</v>
      </c>
      <c r="L96" s="42" t="e">
        <v>#N/A</v>
      </c>
      <c r="M96" s="43" t="e">
        <v>#N/A</v>
      </c>
      <c r="N96" s="44" t="e">
        <f>IF(M96&lt;&gt;0,TotalFamilyAllotment-SUM($M$9:M96,0),0)</f>
        <v>#N/A</v>
      </c>
      <c r="O96" s="6"/>
      <c r="P96" s="6"/>
      <c r="Q96" s="6"/>
      <c r="R96" s="6"/>
      <c r="S96" s="6"/>
      <c r="T96" s="6"/>
      <c r="U96" s="6"/>
      <c r="V96" s="6"/>
      <c r="W96" s="6"/>
      <c r="X96" s="6"/>
      <c r="Y96" s="6"/>
      <c r="Z96" s="6"/>
      <c r="AA96" s="6"/>
      <c r="AB96" s="6"/>
      <c r="AC96" s="6"/>
    </row>
    <row r="97" spans="1:29" s="4" customFormat="1" hidden="1" x14ac:dyDescent="0.25">
      <c r="A97" s="36">
        <v>89</v>
      </c>
      <c r="B97" s="37"/>
      <c r="C97" s="38"/>
      <c r="D97" s="39"/>
      <c r="E97" s="40" t="s">
        <v>10</v>
      </c>
      <c r="F97" s="40" t="b">
        <v>1</v>
      </c>
      <c r="G97" s="40" t="e">
        <v>#N/A</v>
      </c>
      <c r="H97" s="40" t="e">
        <v>#N/A</v>
      </c>
      <c r="I97" s="41" t="e">
        <f ca="1"/>
        <v>#N/A</v>
      </c>
      <c r="J97" s="42" t="e">
        <v>#N/A</v>
      </c>
      <c r="K97" s="42" t="e">
        <v>#N/A</v>
      </c>
      <c r="L97" s="42" t="e">
        <v>#N/A</v>
      </c>
      <c r="M97" s="43" t="e">
        <v>#N/A</v>
      </c>
      <c r="N97" s="44" t="e">
        <f>IF(M97&lt;&gt;0,TotalFamilyAllotment-SUM($M$9:M97,0),0)</f>
        <v>#N/A</v>
      </c>
      <c r="O97" s="6"/>
      <c r="P97" s="6"/>
      <c r="Q97" s="6"/>
      <c r="R97" s="6"/>
      <c r="S97" s="6"/>
      <c r="T97" s="6"/>
      <c r="U97" s="6"/>
      <c r="V97" s="6"/>
      <c r="W97" s="6"/>
      <c r="X97" s="6"/>
      <c r="Y97" s="6"/>
      <c r="Z97" s="6"/>
      <c r="AA97" s="6"/>
      <c r="AB97" s="6"/>
      <c r="AC97" s="6"/>
    </row>
    <row r="98" spans="1:29" s="4" customFormat="1" hidden="1" x14ac:dyDescent="0.25">
      <c r="A98" s="36">
        <v>90</v>
      </c>
      <c r="B98" s="37"/>
      <c r="C98" s="38"/>
      <c r="D98" s="39"/>
      <c r="E98" s="40" t="s">
        <v>10</v>
      </c>
      <c r="F98" s="40" t="b">
        <v>1</v>
      </c>
      <c r="G98" s="40" t="e">
        <v>#N/A</v>
      </c>
      <c r="H98" s="40" t="e">
        <v>#N/A</v>
      </c>
      <c r="I98" s="41" t="e">
        <f ca="1"/>
        <v>#N/A</v>
      </c>
      <c r="J98" s="42" t="e">
        <v>#N/A</v>
      </c>
      <c r="K98" s="42" t="e">
        <v>#N/A</v>
      </c>
      <c r="L98" s="42" t="e">
        <v>#N/A</v>
      </c>
      <c r="M98" s="43" t="e">
        <v>#N/A</v>
      </c>
      <c r="N98" s="44" t="e">
        <f>IF(M98&lt;&gt;0,TotalFamilyAllotment-SUM($M$9:M98,0),0)</f>
        <v>#N/A</v>
      </c>
      <c r="O98" s="6"/>
      <c r="P98" s="6"/>
      <c r="Q98" s="6"/>
      <c r="R98" s="6"/>
      <c r="S98" s="6"/>
      <c r="T98" s="6"/>
      <c r="U98" s="6"/>
      <c r="V98" s="6"/>
      <c r="W98" s="6"/>
      <c r="X98" s="6"/>
      <c r="Y98" s="6"/>
      <c r="Z98" s="6"/>
      <c r="AA98" s="6"/>
      <c r="AB98" s="6"/>
      <c r="AC98" s="6"/>
    </row>
    <row r="99" spans="1:29" s="4" customFormat="1" hidden="1" x14ac:dyDescent="0.25">
      <c r="A99" s="36">
        <v>91</v>
      </c>
      <c r="B99" s="37"/>
      <c r="C99" s="38"/>
      <c r="D99" s="39"/>
      <c r="E99" s="40" t="s">
        <v>10</v>
      </c>
      <c r="F99" s="40" t="b">
        <v>1</v>
      </c>
      <c r="G99" s="40" t="e">
        <v>#N/A</v>
      </c>
      <c r="H99" s="40" t="e">
        <v>#N/A</v>
      </c>
      <c r="I99" s="41" t="e">
        <f ca="1"/>
        <v>#N/A</v>
      </c>
      <c r="J99" s="42" t="e">
        <v>#N/A</v>
      </c>
      <c r="K99" s="42" t="e">
        <v>#N/A</v>
      </c>
      <c r="L99" s="42" t="e">
        <v>#N/A</v>
      </c>
      <c r="M99" s="43" t="e">
        <v>#N/A</v>
      </c>
      <c r="N99" s="44" t="e">
        <f>IF(M99&lt;&gt;0,TotalFamilyAllotment-SUM($M$9:M99,0),0)</f>
        <v>#N/A</v>
      </c>
      <c r="O99" s="6"/>
      <c r="P99" s="6"/>
      <c r="Q99" s="6"/>
      <c r="R99" s="6"/>
      <c r="S99" s="6"/>
      <c r="T99" s="6"/>
      <c r="U99" s="6"/>
      <c r="V99" s="6"/>
      <c r="W99" s="6"/>
      <c r="X99" s="6"/>
      <c r="Y99" s="6"/>
      <c r="Z99" s="6"/>
      <c r="AA99" s="6"/>
      <c r="AB99" s="6"/>
      <c r="AC99" s="6"/>
    </row>
    <row r="100" spans="1:29" s="4" customFormat="1" hidden="1" x14ac:dyDescent="0.25">
      <c r="A100" s="36">
        <v>92</v>
      </c>
      <c r="B100" s="37"/>
      <c r="C100" s="38"/>
      <c r="D100" s="39"/>
      <c r="E100" s="40" t="s">
        <v>10</v>
      </c>
      <c r="F100" s="40" t="b">
        <v>1</v>
      </c>
      <c r="G100" s="40" t="e">
        <v>#N/A</v>
      </c>
      <c r="H100" s="40" t="e">
        <v>#N/A</v>
      </c>
      <c r="I100" s="41" t="e">
        <f ca="1"/>
        <v>#N/A</v>
      </c>
      <c r="J100" s="42" t="e">
        <v>#N/A</v>
      </c>
      <c r="K100" s="42" t="e">
        <v>#N/A</v>
      </c>
      <c r="L100" s="42" t="e">
        <v>#N/A</v>
      </c>
      <c r="M100" s="43" t="e">
        <v>#N/A</v>
      </c>
      <c r="N100" s="44" t="e">
        <f>IF(M100&lt;&gt;0,TotalFamilyAllotment-SUM($M$9:M100,0),0)</f>
        <v>#N/A</v>
      </c>
      <c r="O100" s="6"/>
      <c r="P100" s="6"/>
      <c r="Q100" s="6"/>
      <c r="R100" s="6"/>
      <c r="S100" s="6"/>
      <c r="T100" s="6"/>
      <c r="U100" s="6"/>
      <c r="V100" s="6"/>
      <c r="W100" s="6"/>
      <c r="X100" s="6"/>
      <c r="Y100" s="6"/>
      <c r="Z100" s="6"/>
      <c r="AA100" s="6"/>
      <c r="AB100" s="6"/>
      <c r="AC100" s="6"/>
    </row>
    <row r="101" spans="1:29" s="4" customFormat="1" hidden="1" x14ac:dyDescent="0.25">
      <c r="A101" s="36">
        <v>93</v>
      </c>
      <c r="B101" s="37"/>
      <c r="C101" s="38"/>
      <c r="D101" s="39"/>
      <c r="E101" s="40" t="s">
        <v>10</v>
      </c>
      <c r="F101" s="40" t="b">
        <v>1</v>
      </c>
      <c r="G101" s="40" t="e">
        <v>#N/A</v>
      </c>
      <c r="H101" s="40" t="e">
        <v>#N/A</v>
      </c>
      <c r="I101" s="41" t="e">
        <f ca="1"/>
        <v>#N/A</v>
      </c>
      <c r="J101" s="42" t="e">
        <v>#N/A</v>
      </c>
      <c r="K101" s="42" t="e">
        <v>#N/A</v>
      </c>
      <c r="L101" s="42" t="e">
        <v>#N/A</v>
      </c>
      <c r="M101" s="43" t="e">
        <v>#N/A</v>
      </c>
      <c r="N101" s="44" t="e">
        <f>IF(M101&lt;&gt;0,TotalFamilyAllotment-SUM($M$9:M101,0),0)</f>
        <v>#N/A</v>
      </c>
      <c r="O101" s="6"/>
      <c r="P101" s="6"/>
      <c r="Q101" s="6"/>
      <c r="R101" s="6"/>
      <c r="S101" s="6"/>
      <c r="T101" s="6"/>
      <c r="U101" s="6"/>
      <c r="V101" s="6"/>
      <c r="W101" s="6"/>
      <c r="X101" s="6"/>
      <c r="Y101" s="6"/>
      <c r="Z101" s="6"/>
      <c r="AA101" s="6"/>
      <c r="AB101" s="6"/>
      <c r="AC101" s="6"/>
    </row>
    <row r="102" spans="1:29" s="4" customFormat="1" hidden="1" x14ac:dyDescent="0.25">
      <c r="A102" s="36">
        <v>94</v>
      </c>
      <c r="B102" s="37"/>
      <c r="C102" s="38"/>
      <c r="D102" s="39"/>
      <c r="E102" s="40" t="s">
        <v>10</v>
      </c>
      <c r="F102" s="40" t="b">
        <v>1</v>
      </c>
      <c r="G102" s="40" t="e">
        <v>#N/A</v>
      </c>
      <c r="H102" s="40" t="e">
        <v>#N/A</v>
      </c>
      <c r="I102" s="41" t="e">
        <f ca="1"/>
        <v>#N/A</v>
      </c>
      <c r="J102" s="42" t="e">
        <v>#N/A</v>
      </c>
      <c r="K102" s="42" t="e">
        <v>#N/A</v>
      </c>
      <c r="L102" s="42" t="e">
        <v>#N/A</v>
      </c>
      <c r="M102" s="43" t="e">
        <v>#N/A</v>
      </c>
      <c r="N102" s="44" t="e">
        <f>IF(M102&lt;&gt;0,TotalFamilyAllotment-SUM($M$9:M102,0),0)</f>
        <v>#N/A</v>
      </c>
      <c r="O102" s="6"/>
      <c r="P102" s="6"/>
      <c r="Q102" s="6"/>
      <c r="R102" s="6"/>
      <c r="S102" s="6"/>
      <c r="T102" s="6"/>
      <c r="U102" s="6"/>
      <c r="V102" s="6"/>
      <c r="W102" s="6"/>
      <c r="X102" s="6"/>
      <c r="Y102" s="6"/>
      <c r="Z102" s="6"/>
      <c r="AA102" s="6"/>
      <c r="AB102" s="6"/>
      <c r="AC102" s="6"/>
    </row>
    <row r="103" spans="1:29" s="4" customFormat="1" hidden="1" x14ac:dyDescent="0.25">
      <c r="A103" s="36">
        <v>95</v>
      </c>
      <c r="B103" s="37"/>
      <c r="C103" s="38"/>
      <c r="D103" s="39"/>
      <c r="E103" s="40" t="s">
        <v>10</v>
      </c>
      <c r="F103" s="40" t="b">
        <v>1</v>
      </c>
      <c r="G103" s="40" t="e">
        <v>#N/A</v>
      </c>
      <c r="H103" s="40" t="e">
        <v>#N/A</v>
      </c>
      <c r="I103" s="41" t="e">
        <f ca="1"/>
        <v>#N/A</v>
      </c>
      <c r="J103" s="42" t="e">
        <v>#N/A</v>
      </c>
      <c r="K103" s="42" t="e">
        <v>#N/A</v>
      </c>
      <c r="L103" s="42" t="e">
        <v>#N/A</v>
      </c>
      <c r="M103" s="43" t="e">
        <v>#N/A</v>
      </c>
      <c r="N103" s="44" t="e">
        <f>IF(M103&lt;&gt;0,TotalFamilyAllotment-SUM($M$9:M103,0),0)</f>
        <v>#N/A</v>
      </c>
      <c r="O103" s="6"/>
      <c r="P103" s="6"/>
      <c r="Q103" s="6"/>
      <c r="R103" s="6"/>
      <c r="S103" s="6"/>
      <c r="T103" s="6"/>
      <c r="U103" s="6"/>
      <c r="V103" s="6"/>
      <c r="W103" s="6"/>
      <c r="X103" s="6"/>
      <c r="Y103" s="6"/>
      <c r="Z103" s="6"/>
      <c r="AA103" s="6"/>
      <c r="AB103" s="6"/>
      <c r="AC103" s="6"/>
    </row>
    <row r="104" spans="1:29" hidden="1" x14ac:dyDescent="0.25">
      <c r="A104" s="36">
        <v>96</v>
      </c>
      <c r="B104" s="37"/>
      <c r="C104" s="38"/>
      <c r="D104" s="39"/>
      <c r="E104" s="40" t="s">
        <v>10</v>
      </c>
      <c r="F104" s="40" t="b">
        <v>1</v>
      </c>
      <c r="G104" s="40" t="e">
        <v>#N/A</v>
      </c>
      <c r="H104" s="40" t="e">
        <v>#N/A</v>
      </c>
      <c r="I104" s="41" t="e">
        <f ca="1"/>
        <v>#N/A</v>
      </c>
      <c r="J104" s="42" t="e">
        <v>#N/A</v>
      </c>
      <c r="K104" s="42" t="e">
        <v>#N/A</v>
      </c>
      <c r="L104" s="42" t="e">
        <v>#N/A</v>
      </c>
      <c r="M104" s="43" t="e">
        <v>#N/A</v>
      </c>
      <c r="N104" s="44" t="e">
        <f>IF(M104&lt;&gt;0,TotalFamilyAllotment-SUM($M$9:M104,0),0)</f>
        <v>#N/A</v>
      </c>
      <c r="O104" s="6"/>
      <c r="P104" s="6"/>
      <c r="Q104" s="6"/>
      <c r="R104" s="6"/>
      <c r="S104" s="6"/>
      <c r="T104" s="6"/>
      <c r="U104" s="6"/>
      <c r="V104" s="6"/>
      <c r="W104" s="6"/>
      <c r="X104" s="6"/>
      <c r="Y104" s="6"/>
      <c r="Z104" s="6"/>
      <c r="AA104" s="6"/>
      <c r="AB104" s="6"/>
      <c r="AC104" s="6"/>
    </row>
    <row r="105" spans="1:29" hidden="1" x14ac:dyDescent="0.25">
      <c r="A105" s="36">
        <v>97</v>
      </c>
      <c r="B105" s="37"/>
      <c r="C105" s="38"/>
      <c r="D105" s="39"/>
      <c r="E105" s="40" t="s">
        <v>10</v>
      </c>
      <c r="F105" s="40" t="b">
        <v>1</v>
      </c>
      <c r="G105" s="40" t="e">
        <v>#N/A</v>
      </c>
      <c r="H105" s="40" t="e">
        <v>#N/A</v>
      </c>
      <c r="I105" s="41" t="e">
        <f ca="1"/>
        <v>#N/A</v>
      </c>
      <c r="J105" s="42" t="e">
        <v>#N/A</v>
      </c>
      <c r="K105" s="42" t="e">
        <v>#N/A</v>
      </c>
      <c r="L105" s="42" t="e">
        <v>#N/A</v>
      </c>
      <c r="M105" s="43" t="e">
        <v>#N/A</v>
      </c>
      <c r="N105" s="44" t="e">
        <f>IF(M105&lt;&gt;0,TotalFamilyAllotment-SUM($M$9:M105,0),0)</f>
        <v>#N/A</v>
      </c>
      <c r="O105" s="6"/>
      <c r="P105" s="6"/>
      <c r="Q105" s="6"/>
      <c r="R105" s="6"/>
      <c r="S105" s="6"/>
      <c r="T105" s="6"/>
      <c r="U105" s="6"/>
      <c r="V105" s="6"/>
      <c r="W105" s="6"/>
      <c r="X105" s="6"/>
      <c r="Y105" s="6"/>
      <c r="Z105" s="6"/>
      <c r="AA105" s="6"/>
      <c r="AB105" s="6"/>
      <c r="AC105" s="6"/>
    </row>
    <row r="106" spans="1:29" hidden="1" x14ac:dyDescent="0.25">
      <c r="A106" s="36">
        <v>98</v>
      </c>
      <c r="B106" s="37"/>
      <c r="C106" s="38"/>
      <c r="D106" s="39"/>
      <c r="E106" s="40" t="s">
        <v>10</v>
      </c>
      <c r="F106" s="40" t="b">
        <v>1</v>
      </c>
      <c r="G106" s="40" t="e">
        <v>#N/A</v>
      </c>
      <c r="H106" s="40" t="e">
        <v>#N/A</v>
      </c>
      <c r="I106" s="41" t="e">
        <f ca="1"/>
        <v>#N/A</v>
      </c>
      <c r="J106" s="42" t="e">
        <v>#N/A</v>
      </c>
      <c r="K106" s="42" t="e">
        <v>#N/A</v>
      </c>
      <c r="L106" s="42" t="e">
        <v>#N/A</v>
      </c>
      <c r="M106" s="43" t="e">
        <v>#N/A</v>
      </c>
      <c r="N106" s="44" t="e">
        <f>IF(M106&lt;&gt;0,TotalFamilyAllotment-SUM($M$9:M106,0),0)</f>
        <v>#N/A</v>
      </c>
      <c r="O106" s="6"/>
      <c r="P106" s="6"/>
      <c r="Q106" s="6"/>
      <c r="R106" s="6"/>
      <c r="S106" s="6"/>
      <c r="T106" s="6"/>
      <c r="U106" s="6"/>
      <c r="V106" s="6"/>
      <c r="W106" s="6"/>
      <c r="X106" s="6"/>
      <c r="Y106" s="6"/>
      <c r="Z106" s="6"/>
      <c r="AA106" s="6"/>
      <c r="AB106" s="6"/>
      <c r="AC106" s="6"/>
    </row>
    <row r="107" spans="1:29" hidden="1" x14ac:dyDescent="0.25">
      <c r="A107" s="36">
        <v>99</v>
      </c>
      <c r="B107" s="37"/>
      <c r="C107" s="38"/>
      <c r="D107" s="39"/>
      <c r="E107" s="40" t="s">
        <v>10</v>
      </c>
      <c r="F107" s="40" t="b">
        <v>1</v>
      </c>
      <c r="G107" s="40" t="e">
        <v>#N/A</v>
      </c>
      <c r="H107" s="40" t="e">
        <v>#N/A</v>
      </c>
      <c r="I107" s="41" t="e">
        <f ca="1"/>
        <v>#N/A</v>
      </c>
      <c r="J107" s="42" t="e">
        <v>#N/A</v>
      </c>
      <c r="K107" s="42" t="e">
        <v>#N/A</v>
      </c>
      <c r="L107" s="42" t="e">
        <v>#N/A</v>
      </c>
      <c r="M107" s="43" t="e">
        <v>#N/A</v>
      </c>
      <c r="N107" s="44" t="e">
        <f>IF(M107&lt;&gt;0,TotalFamilyAllotment-SUM($M$9:M107,0),0)</f>
        <v>#N/A</v>
      </c>
      <c r="O107" s="6"/>
      <c r="P107" s="6"/>
      <c r="Q107" s="6"/>
      <c r="R107" s="6"/>
      <c r="S107" s="6"/>
      <c r="T107" s="6"/>
      <c r="U107" s="6"/>
      <c r="V107" s="6"/>
      <c r="W107" s="6"/>
      <c r="X107" s="6"/>
      <c r="Y107" s="6"/>
      <c r="Z107" s="6"/>
      <c r="AA107" s="6"/>
      <c r="AB107" s="6"/>
      <c r="AC107" s="6"/>
    </row>
    <row r="108" spans="1:29" hidden="1" x14ac:dyDescent="0.25">
      <c r="A108" s="36">
        <v>100</v>
      </c>
      <c r="B108" s="37"/>
      <c r="C108" s="38"/>
      <c r="D108" s="39"/>
      <c r="E108" s="40" t="s">
        <v>10</v>
      </c>
      <c r="F108" s="40" t="b">
        <v>1</v>
      </c>
      <c r="G108" s="40" t="e">
        <v>#N/A</v>
      </c>
      <c r="H108" s="40" t="e">
        <v>#N/A</v>
      </c>
      <c r="I108" s="41" t="e">
        <f ca="1"/>
        <v>#N/A</v>
      </c>
      <c r="J108" s="42" t="e">
        <v>#N/A</v>
      </c>
      <c r="K108" s="42" t="e">
        <v>#N/A</v>
      </c>
      <c r="L108" s="42" t="e">
        <v>#N/A</v>
      </c>
      <c r="M108" s="43" t="e">
        <v>#N/A</v>
      </c>
      <c r="N108" s="44" t="e">
        <f>IF(M108&lt;&gt;0,TotalFamilyAllotment-SUM($M$9:M108,0),0)</f>
        <v>#N/A</v>
      </c>
      <c r="O108" s="6"/>
      <c r="P108" s="6"/>
      <c r="Q108" s="6"/>
      <c r="R108" s="6"/>
      <c r="S108" s="6"/>
      <c r="T108" s="6"/>
      <c r="U108" s="6"/>
      <c r="V108" s="6"/>
      <c r="W108" s="6"/>
      <c r="X108" s="6"/>
      <c r="Y108" s="6"/>
      <c r="Z108" s="6"/>
      <c r="AA108" s="6"/>
      <c r="AB108" s="6"/>
      <c r="AC108" s="6"/>
    </row>
    <row r="109" spans="1:29" hidden="1" x14ac:dyDescent="0.25">
      <c r="A109" s="36">
        <v>101</v>
      </c>
      <c r="B109" s="37"/>
      <c r="C109" s="38"/>
      <c r="D109" s="39"/>
      <c r="E109" s="40" t="s">
        <v>10</v>
      </c>
      <c r="F109" s="40" t="b">
        <v>1</v>
      </c>
      <c r="G109" s="40" t="e">
        <v>#N/A</v>
      </c>
      <c r="H109" s="40" t="e">
        <v>#N/A</v>
      </c>
      <c r="I109" s="41" t="e">
        <f ca="1"/>
        <v>#N/A</v>
      </c>
      <c r="J109" s="42" t="e">
        <v>#N/A</v>
      </c>
      <c r="K109" s="42" t="e">
        <v>#N/A</v>
      </c>
      <c r="L109" s="42" t="e">
        <v>#N/A</v>
      </c>
      <c r="M109" s="43" t="e">
        <v>#N/A</v>
      </c>
      <c r="N109" s="44" t="e">
        <f>IF(M109&lt;&gt;0,TotalFamilyAllotment-SUM($M$9:M109,0),0)</f>
        <v>#N/A</v>
      </c>
      <c r="O109" s="6"/>
      <c r="P109" s="6"/>
      <c r="Q109" s="6"/>
      <c r="R109" s="6"/>
      <c r="S109" s="6"/>
      <c r="T109" s="6"/>
      <c r="U109" s="6"/>
      <c r="V109" s="6"/>
      <c r="W109" s="6"/>
      <c r="X109" s="6"/>
      <c r="Y109" s="6"/>
      <c r="Z109" s="6"/>
      <c r="AA109" s="6"/>
      <c r="AB109" s="6"/>
      <c r="AC109" s="6"/>
    </row>
    <row r="110" spans="1:29" hidden="1" x14ac:dyDescent="0.25">
      <c r="A110" s="36">
        <v>102</v>
      </c>
      <c r="B110" s="37"/>
      <c r="C110" s="38"/>
      <c r="D110" s="39"/>
      <c r="E110" s="40" t="s">
        <v>10</v>
      </c>
      <c r="F110" s="40" t="b">
        <v>1</v>
      </c>
      <c r="G110" s="40" t="e">
        <v>#N/A</v>
      </c>
      <c r="H110" s="40" t="e">
        <v>#N/A</v>
      </c>
      <c r="I110" s="41" t="e">
        <f ca="1"/>
        <v>#N/A</v>
      </c>
      <c r="J110" s="42" t="e">
        <v>#N/A</v>
      </c>
      <c r="K110" s="42" t="e">
        <v>#N/A</v>
      </c>
      <c r="L110" s="42" t="e">
        <v>#N/A</v>
      </c>
      <c r="M110" s="43" t="e">
        <v>#N/A</v>
      </c>
      <c r="N110" s="44" t="e">
        <f>IF(M110&lt;&gt;0,TotalFamilyAllotment-SUM($M$9:M110,0),0)</f>
        <v>#N/A</v>
      </c>
      <c r="O110" s="6"/>
      <c r="P110" s="6"/>
      <c r="Q110" s="6"/>
      <c r="R110" s="6"/>
      <c r="S110" s="6"/>
      <c r="T110" s="6"/>
      <c r="U110" s="6"/>
      <c r="V110" s="6"/>
      <c r="W110" s="6"/>
      <c r="X110" s="6"/>
      <c r="Y110" s="6"/>
      <c r="Z110" s="6"/>
      <c r="AA110" s="6"/>
      <c r="AB110" s="6"/>
      <c r="AC110" s="6"/>
    </row>
    <row r="111" spans="1:29" hidden="1" x14ac:dyDescent="0.25">
      <c r="A111" s="36">
        <v>103</v>
      </c>
      <c r="B111" s="37"/>
      <c r="C111" s="38"/>
      <c r="D111" s="39"/>
      <c r="E111" s="40" t="s">
        <v>10</v>
      </c>
      <c r="F111" s="40" t="b">
        <v>1</v>
      </c>
      <c r="G111" s="40" t="e">
        <v>#N/A</v>
      </c>
      <c r="H111" s="40" t="e">
        <v>#N/A</v>
      </c>
      <c r="I111" s="41" t="e">
        <f ca="1"/>
        <v>#N/A</v>
      </c>
      <c r="J111" s="42" t="e">
        <v>#N/A</v>
      </c>
      <c r="K111" s="42" t="e">
        <v>#N/A</v>
      </c>
      <c r="L111" s="42" t="e">
        <v>#N/A</v>
      </c>
      <c r="M111" s="43" t="e">
        <v>#N/A</v>
      </c>
      <c r="N111" s="44" t="e">
        <f>IF(M111&lt;&gt;0,TotalFamilyAllotment-SUM($M$9:M111,0),0)</f>
        <v>#N/A</v>
      </c>
      <c r="O111" s="6"/>
      <c r="P111" s="6"/>
      <c r="Q111" s="6"/>
      <c r="R111" s="6"/>
      <c r="S111" s="6"/>
      <c r="T111" s="6"/>
      <c r="U111" s="6"/>
      <c r="V111" s="6"/>
      <c r="W111" s="6"/>
      <c r="X111" s="6"/>
      <c r="Y111" s="6"/>
      <c r="Z111" s="6"/>
      <c r="AA111" s="6"/>
      <c r="AB111" s="6"/>
      <c r="AC111" s="6"/>
    </row>
    <row r="112" spans="1:29" hidden="1" x14ac:dyDescent="0.25">
      <c r="A112" s="36">
        <v>104</v>
      </c>
      <c r="B112" s="37"/>
      <c r="C112" s="38"/>
      <c r="D112" s="39"/>
      <c r="E112" s="40" t="s">
        <v>10</v>
      </c>
      <c r="F112" s="40" t="b">
        <v>1</v>
      </c>
      <c r="G112" s="40" t="e">
        <v>#N/A</v>
      </c>
      <c r="H112" s="40" t="e">
        <v>#N/A</v>
      </c>
      <c r="I112" s="41" t="e">
        <f ca="1"/>
        <v>#N/A</v>
      </c>
      <c r="J112" s="42" t="e">
        <v>#N/A</v>
      </c>
      <c r="K112" s="42" t="e">
        <v>#N/A</v>
      </c>
      <c r="L112" s="42" t="e">
        <v>#N/A</v>
      </c>
      <c r="M112" s="43" t="e">
        <v>#N/A</v>
      </c>
      <c r="N112" s="44" t="e">
        <f>IF(M112&lt;&gt;0,TotalFamilyAllotment-SUM($M$9:M112,0),0)</f>
        <v>#N/A</v>
      </c>
      <c r="O112" s="6"/>
      <c r="P112" s="6"/>
      <c r="Q112" s="6"/>
      <c r="R112" s="6"/>
      <c r="S112" s="6"/>
      <c r="T112" s="6"/>
      <c r="U112" s="6"/>
      <c r="V112" s="6"/>
      <c r="W112" s="6"/>
      <c r="X112" s="6"/>
      <c r="Y112" s="6"/>
      <c r="Z112" s="6"/>
      <c r="AA112" s="6"/>
      <c r="AB112" s="6"/>
      <c r="AC112" s="6"/>
    </row>
    <row r="113" spans="1:29" hidden="1" x14ac:dyDescent="0.25">
      <c r="A113" s="36">
        <v>105</v>
      </c>
      <c r="B113" s="37"/>
      <c r="C113" s="38"/>
      <c r="D113" s="39"/>
      <c r="E113" s="40" t="s">
        <v>10</v>
      </c>
      <c r="F113" s="40" t="b">
        <v>1</v>
      </c>
      <c r="G113" s="40" t="e">
        <v>#N/A</v>
      </c>
      <c r="H113" s="40" t="e">
        <v>#N/A</v>
      </c>
      <c r="I113" s="41" t="e">
        <f ca="1"/>
        <v>#N/A</v>
      </c>
      <c r="J113" s="42" t="e">
        <v>#N/A</v>
      </c>
      <c r="K113" s="42" t="e">
        <v>#N/A</v>
      </c>
      <c r="L113" s="42" t="e">
        <v>#N/A</v>
      </c>
      <c r="M113" s="43" t="e">
        <v>#N/A</v>
      </c>
      <c r="N113" s="44" t="e">
        <f>IF(M113&lt;&gt;0,TotalFamilyAllotment-SUM($M$9:M113,0),0)</f>
        <v>#N/A</v>
      </c>
      <c r="O113" s="6"/>
      <c r="P113" s="6"/>
      <c r="Q113" s="6"/>
      <c r="R113" s="6"/>
      <c r="S113" s="6"/>
      <c r="T113" s="6"/>
      <c r="U113" s="6"/>
      <c r="V113" s="6"/>
      <c r="W113" s="6"/>
      <c r="X113" s="6"/>
      <c r="Y113" s="6"/>
      <c r="Z113" s="6"/>
      <c r="AA113" s="6"/>
      <c r="AB113" s="6"/>
      <c r="AC113" s="6"/>
    </row>
    <row r="114" spans="1:29" hidden="1" x14ac:dyDescent="0.25">
      <c r="A114" s="36">
        <v>106</v>
      </c>
      <c r="B114" s="37"/>
      <c r="C114" s="38"/>
      <c r="D114" s="39"/>
      <c r="E114" s="40" t="s">
        <v>10</v>
      </c>
      <c r="F114" s="40" t="b">
        <v>1</v>
      </c>
      <c r="G114" s="40" t="e">
        <v>#N/A</v>
      </c>
      <c r="H114" s="40" t="e">
        <v>#N/A</v>
      </c>
      <c r="I114" s="41" t="e">
        <f ca="1"/>
        <v>#N/A</v>
      </c>
      <c r="J114" s="42" t="e">
        <v>#N/A</v>
      </c>
      <c r="K114" s="42" t="e">
        <v>#N/A</v>
      </c>
      <c r="L114" s="42" t="e">
        <v>#N/A</v>
      </c>
      <c r="M114" s="43" t="e">
        <v>#N/A</v>
      </c>
      <c r="N114" s="44" t="e">
        <f>IF(M114&lt;&gt;0,TotalFamilyAllotment-SUM($M$9:M114,0),0)</f>
        <v>#N/A</v>
      </c>
      <c r="O114" s="6"/>
      <c r="P114" s="6"/>
      <c r="Q114" s="6"/>
      <c r="R114" s="6"/>
      <c r="S114" s="6"/>
      <c r="T114" s="6"/>
      <c r="U114" s="6"/>
      <c r="V114" s="6"/>
      <c r="W114" s="6"/>
      <c r="X114" s="6"/>
      <c r="Y114" s="6"/>
      <c r="Z114" s="6"/>
      <c r="AA114" s="6"/>
      <c r="AB114" s="6"/>
      <c r="AC114" s="6"/>
    </row>
    <row r="115" spans="1:29" hidden="1" x14ac:dyDescent="0.25">
      <c r="A115" s="36">
        <v>107</v>
      </c>
      <c r="B115" s="37"/>
      <c r="C115" s="38"/>
      <c r="D115" s="39"/>
      <c r="E115" s="40" t="s">
        <v>10</v>
      </c>
      <c r="F115" s="40" t="b">
        <v>1</v>
      </c>
      <c r="G115" s="40" t="e">
        <v>#N/A</v>
      </c>
      <c r="H115" s="40" t="e">
        <v>#N/A</v>
      </c>
      <c r="I115" s="41" t="e">
        <f ca="1"/>
        <v>#N/A</v>
      </c>
      <c r="J115" s="42" t="e">
        <v>#N/A</v>
      </c>
      <c r="K115" s="42" t="e">
        <v>#N/A</v>
      </c>
      <c r="L115" s="42" t="e">
        <v>#N/A</v>
      </c>
      <c r="M115" s="43" t="e">
        <v>#N/A</v>
      </c>
      <c r="N115" s="44" t="e">
        <f>IF(M115&lt;&gt;0,TotalFamilyAllotment-SUM($M$9:M115,0),0)</f>
        <v>#N/A</v>
      </c>
      <c r="O115" s="6"/>
      <c r="P115" s="6"/>
      <c r="Q115" s="6"/>
      <c r="R115" s="6"/>
      <c r="S115" s="6"/>
      <c r="T115" s="6"/>
      <c r="U115" s="6"/>
      <c r="V115" s="6"/>
      <c r="W115" s="6"/>
      <c r="X115" s="6"/>
      <c r="Y115" s="6"/>
      <c r="Z115" s="6"/>
      <c r="AA115" s="6"/>
      <c r="AB115" s="6"/>
      <c r="AC115" s="6"/>
    </row>
    <row r="116" spans="1:29" hidden="1" x14ac:dyDescent="0.25">
      <c r="A116" s="36">
        <v>108</v>
      </c>
      <c r="B116" s="37"/>
      <c r="C116" s="38"/>
      <c r="D116" s="39"/>
      <c r="E116" s="40" t="s">
        <v>10</v>
      </c>
      <c r="F116" s="40" t="b">
        <v>1</v>
      </c>
      <c r="G116" s="40" t="e">
        <v>#N/A</v>
      </c>
      <c r="H116" s="40" t="e">
        <v>#N/A</v>
      </c>
      <c r="I116" s="41" t="e">
        <f ca="1"/>
        <v>#N/A</v>
      </c>
      <c r="J116" s="42" t="e">
        <v>#N/A</v>
      </c>
      <c r="K116" s="42" t="e">
        <v>#N/A</v>
      </c>
      <c r="L116" s="42" t="e">
        <v>#N/A</v>
      </c>
      <c r="M116" s="43" t="e">
        <v>#N/A</v>
      </c>
      <c r="N116" s="44" t="e">
        <f>IF(M116&lt;&gt;0,TotalFamilyAllotment-SUM($M$9:M116,0),0)</f>
        <v>#N/A</v>
      </c>
      <c r="O116" s="6"/>
      <c r="P116" s="6"/>
      <c r="Q116" s="6"/>
      <c r="R116" s="6"/>
      <c r="S116" s="6"/>
      <c r="T116" s="6"/>
      <c r="U116" s="6"/>
      <c r="V116" s="6"/>
      <c r="W116" s="6"/>
      <c r="X116" s="6"/>
      <c r="Y116" s="6"/>
      <c r="Z116" s="6"/>
      <c r="AA116" s="6"/>
      <c r="AB116" s="6"/>
      <c r="AC116" s="6"/>
    </row>
    <row r="117" spans="1:29" ht="28.5" customHeight="1" thickBot="1" x14ac:dyDescent="0.3">
      <c r="A117" s="45"/>
      <c r="B117" s="46"/>
      <c r="C117" s="47"/>
      <c r="D117" s="47"/>
      <c r="E117" s="47"/>
      <c r="F117" s="47"/>
      <c r="G117" s="47"/>
      <c r="H117" s="47"/>
      <c r="I117" s="48" t="str">
        <f>IF(Language="English/Anglais","Reimbursed Amount","Montant Remboursé")</f>
        <v>Reimbursed Amount</v>
      </c>
      <c r="J117" s="49"/>
      <c r="K117" s="49"/>
      <c r="L117" s="49"/>
      <c r="M117" s="78">
        <f ca="1">IF(SUM(EURAmount)&gt;TotalFamilyAllotment,TotalFamilyAllotment,SUM(EURAmount))</f>
        <v>0</v>
      </c>
      <c r="N117" s="50"/>
      <c r="O117" s="6"/>
      <c r="P117" s="6"/>
      <c r="Q117" s="6"/>
      <c r="R117" s="6"/>
      <c r="S117" s="6"/>
      <c r="T117" s="6"/>
      <c r="U117" s="6"/>
      <c r="V117" s="6"/>
      <c r="W117" s="6"/>
      <c r="X117" s="6"/>
      <c r="Y117" s="6"/>
      <c r="Z117" s="6"/>
      <c r="AA117" s="6"/>
      <c r="AB117" s="6"/>
      <c r="AC117" s="6"/>
    </row>
    <row r="118" spans="1:29" ht="5.25" customHeight="1" thickBot="1" x14ac:dyDescent="0.3">
      <c r="B118" s="3"/>
      <c r="I118" s="23"/>
    </row>
    <row r="119" spans="1:29" ht="21.75" customHeight="1" x14ac:dyDescent="0.25">
      <c r="A119" s="67" t="str">
        <f>IF(Language="English/Anglais","Use the drop down to select currency for payment","Utilisez le sélecteur de monnaie déroulant pour choisir la devise de paiement.")</f>
        <v>Use the drop down to select currency for payment</v>
      </c>
      <c r="B119" s="68"/>
      <c r="C119" s="68"/>
      <c r="D119" s="69" t="s">
        <v>126</v>
      </c>
      <c r="E119" s="32"/>
      <c r="F119" s="24"/>
      <c r="G119" s="24"/>
      <c r="H119" s="24"/>
      <c r="I119" s="1" t="s">
        <v>43</v>
      </c>
      <c r="N119" s="75">
        <f ca="1">IF(ReimbursedAmount&gt;CanexSisipAmount,CanexSisipAmount,ReimbursedAmount)</f>
        <v>0</v>
      </c>
    </row>
    <row r="120" spans="1:29" ht="33" customHeight="1" thickBot="1" x14ac:dyDescent="0.3">
      <c r="A120" s="138" t="str">
        <f>IF(Language="English/Anglais","Please fill out either the Canadian or European banking information on the next sheets. It is required every time you submit a request.","Complétez l'information bancaire sur les pages suivantes. Cette information est nécessaire toutes les fois que vous soumettez une réclamation.")</f>
        <v>Please fill out either the Canadian or European banking information on the next sheets. It is required every time you submit a request.</v>
      </c>
      <c r="B120" s="139"/>
      <c r="C120" s="139"/>
      <c r="D120" s="140"/>
      <c r="E120" s="32"/>
      <c r="F120" s="24"/>
      <c r="G120" s="24"/>
      <c r="H120" s="24"/>
      <c r="I120" s="76" t="s">
        <v>44</v>
      </c>
      <c r="J120" s="30"/>
      <c r="K120" s="30"/>
      <c r="L120" s="30"/>
      <c r="M120" s="30"/>
      <c r="N120" s="77">
        <f ca="1">IF(ReimbursedAmount&gt;CanexSisipAmount,ReimbursedAmount-CanexSisipAmount,0)</f>
        <v>0</v>
      </c>
    </row>
    <row r="121" spans="1:29" ht="15.75" thickBot="1" x14ac:dyDescent="0.3">
      <c r="B121" s="3"/>
      <c r="I121" s="23"/>
    </row>
    <row r="122" spans="1:29" ht="15.75" customHeight="1" x14ac:dyDescent="0.25">
      <c r="D122" s="82"/>
      <c r="E122" s="83"/>
      <c r="F122" s="83"/>
      <c r="G122" s="83"/>
      <c r="H122" s="83"/>
      <c r="I122" s="84"/>
      <c r="M122" s="92"/>
      <c r="N122" s="79"/>
    </row>
    <row r="123" spans="1:29" x14ac:dyDescent="0.25">
      <c r="B123" s="3"/>
      <c r="D123" s="20"/>
      <c r="E123" s="79"/>
      <c r="F123" s="79"/>
      <c r="G123" s="79"/>
      <c r="H123" s="79"/>
      <c r="I123" s="85"/>
      <c r="M123" s="93"/>
      <c r="N123" s="95"/>
    </row>
    <row r="124" spans="1:29" x14ac:dyDescent="0.25">
      <c r="B124" s="3"/>
      <c r="D124" s="20"/>
      <c r="E124" s="79"/>
      <c r="F124" s="79"/>
      <c r="G124" s="79"/>
      <c r="H124" s="79"/>
      <c r="I124" s="85"/>
      <c r="M124" s="93"/>
      <c r="N124" s="79"/>
    </row>
    <row r="125" spans="1:29" ht="28.5" customHeight="1" x14ac:dyDescent="0.35">
      <c r="B125" s="3"/>
      <c r="D125" s="86"/>
      <c r="E125" s="80" t="s">
        <v>133</v>
      </c>
      <c r="F125" s="79"/>
      <c r="G125" s="79"/>
      <c r="H125" s="79"/>
      <c r="I125" s="87"/>
      <c r="M125" s="93"/>
      <c r="N125" s="79"/>
    </row>
    <row r="126" spans="1:29" ht="16.5" customHeight="1" x14ac:dyDescent="0.25">
      <c r="B126" s="3"/>
      <c r="D126" s="20"/>
      <c r="E126" s="88" t="s">
        <v>134</v>
      </c>
      <c r="F126" s="79"/>
      <c r="G126" s="79"/>
      <c r="H126" s="79"/>
      <c r="I126" s="85"/>
      <c r="M126" s="97" t="s">
        <v>1</v>
      </c>
      <c r="N126" s="96"/>
    </row>
    <row r="127" spans="1:29" ht="15.75" thickBot="1" x14ac:dyDescent="0.3">
      <c r="B127" s="3"/>
      <c r="D127" s="89" t="s">
        <v>45</v>
      </c>
      <c r="E127" s="90"/>
      <c r="F127" s="90"/>
      <c r="G127" s="90"/>
      <c r="H127" s="90"/>
      <c r="I127" s="91"/>
      <c r="M127" s="94"/>
      <c r="N127" s="79"/>
    </row>
    <row r="128" spans="1:29" x14ac:dyDescent="0.25">
      <c r="B128" s="3"/>
      <c r="I128" s="23"/>
    </row>
    <row r="129" spans="2:9" x14ac:dyDescent="0.25">
      <c r="B129" s="3"/>
      <c r="I129" s="23"/>
    </row>
    <row r="130" spans="2:9" x14ac:dyDescent="0.25">
      <c r="B130" s="3"/>
      <c r="I130" s="23"/>
    </row>
    <row r="131" spans="2:9" x14ac:dyDescent="0.25">
      <c r="B131" s="3"/>
      <c r="I131" s="23"/>
    </row>
    <row r="132" spans="2:9" x14ac:dyDescent="0.25">
      <c r="B132" s="3"/>
      <c r="I132" s="23"/>
    </row>
    <row r="133" spans="2:9" x14ac:dyDescent="0.25">
      <c r="B133" s="3"/>
      <c r="I133" s="23"/>
    </row>
    <row r="134" spans="2:9" x14ac:dyDescent="0.25">
      <c r="B134" s="3"/>
      <c r="I134" s="23"/>
    </row>
    <row r="135" spans="2:9" x14ac:dyDescent="0.25">
      <c r="B135" s="3"/>
      <c r="I135" s="23"/>
    </row>
    <row r="136" spans="2:9" x14ac:dyDescent="0.25">
      <c r="B136" s="3"/>
      <c r="I136" s="23"/>
    </row>
  </sheetData>
  <sheetProtection algorithmName="SHA-512" hashValue="tMQlbNPfWv32kr3VnpZ8AyXLY//me12uGGVF88U8w8mvvdhox+DCqbkSDe/emCB1MjOGfJiQ6/DdnRzAjxdbNQ==" saltValue="NbuF8L+VipxWOS0QlQoEgQ==" spinCount="100000" sheet="1" objects="1" scenarios="1" selectLockedCells="1"/>
  <mergeCells count="7">
    <mergeCell ref="A1:N1"/>
    <mergeCell ref="A120:D120"/>
    <mergeCell ref="A4:B6"/>
    <mergeCell ref="A7:N7"/>
    <mergeCell ref="D5:E5"/>
    <mergeCell ref="D6:E6"/>
    <mergeCell ref="A2:N2"/>
  </mergeCells>
  <conditionalFormatting sqref="N9:N10">
    <cfRule type="cellIs" dxfId="2" priority="8" operator="lessThan">
      <formula>0</formula>
    </cfRule>
  </conditionalFormatting>
  <conditionalFormatting sqref="N50:N116">
    <cfRule type="cellIs" dxfId="1" priority="2" operator="lessThan">
      <formula>0</formula>
    </cfRule>
  </conditionalFormatting>
  <conditionalFormatting sqref="N11:N49">
    <cfRule type="cellIs" dxfId="0" priority="1" operator="lessThan">
      <formula>0</formula>
    </cfRule>
  </conditionalFormatting>
  <dataValidations count="6">
    <dataValidation type="list" allowBlank="1" showInputMessage="1" showErrorMessage="1" sqref="E9:E116">
      <formula1>AllCurrencies</formula1>
    </dataValidation>
    <dataValidation type="textLength" allowBlank="1" showInputMessage="1" showErrorMessage="1" errorTitle="Hint.." error="Put up to 50 characters of text." promptTitle="Rules for text entry..." prompt="Restrict your text to 50 characters max!" sqref="C9:C116">
      <formula1>1</formula1>
      <formula2>50</formula2>
    </dataValidation>
    <dataValidation type="date" operator="greaterThan" allowBlank="1" showInputMessage="1" showErrorMessage="1" promptTitle="Date entry" prompt="Date in form &quot;17-Jan-2017&quot;" sqref="B9:B116">
      <formula1>42370</formula1>
    </dataValidation>
    <dataValidation allowBlank="1" showDropDown="1" showInputMessage="1" showErrorMessage="1" sqref="F9:H116"/>
    <dataValidation type="list" allowBlank="1" showInputMessage="1" showErrorMessage="1" promptTitle="Your choice/Votre choix..." prompt="English or French_x000a_Anglais ou Français" sqref="N4">
      <formula1>LanguageSelection</formula1>
    </dataValidation>
    <dataValidation type="list" showErrorMessage="1" promptTitle="----" prompt="---" sqref="D119">
      <formula1>"Canadian, Euro"</formula1>
    </dataValidation>
  </dataValidations>
  <pageMargins left="0.25" right="0.25" top="0.75" bottom="0.75" header="0.3" footer="0.3"/>
  <pageSetup paperSize="9" scale="61" fitToHeight="0" orientation="portrait" verticalDpi="300" r:id="rId1"/>
  <headerFooter>
    <oddFooter>&amp;C&amp;P</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Z37"/>
  <sheetViews>
    <sheetView tabSelected="1" workbookViewId="0">
      <selection activeCell="R32" sqref="R32"/>
    </sheetView>
  </sheetViews>
  <sheetFormatPr defaultColWidth="8.7109375" defaultRowHeight="12.75" x14ac:dyDescent="0.2"/>
  <cols>
    <col min="1" max="6" width="8.7109375" style="118"/>
    <col min="7" max="7" width="8.42578125" style="118" customWidth="1"/>
    <col min="8" max="8" width="2.42578125" style="118" customWidth="1"/>
    <col min="9" max="14" width="8.7109375" style="118"/>
    <col min="15" max="15" width="23.85546875" style="118" customWidth="1"/>
    <col min="16" max="16384" width="8.7109375" style="118"/>
  </cols>
  <sheetData>
    <row r="1" spans="1:15" x14ac:dyDescent="0.2">
      <c r="A1" s="176" t="s">
        <v>85</v>
      </c>
      <c r="B1" s="176"/>
      <c r="C1" s="176"/>
      <c r="D1" s="176"/>
      <c r="E1" s="176"/>
      <c r="F1" s="176"/>
      <c r="G1" s="176"/>
      <c r="H1" s="176"/>
      <c r="I1" s="176"/>
      <c r="J1" s="176"/>
      <c r="K1" s="176"/>
      <c r="L1" s="176"/>
      <c r="M1" s="176"/>
      <c r="N1" s="176"/>
      <c r="O1" s="176"/>
    </row>
    <row r="2" spans="1:15" ht="8.1" customHeight="1" x14ac:dyDescent="0.2">
      <c r="A2" s="176"/>
      <c r="B2" s="176"/>
      <c r="C2" s="176"/>
      <c r="D2" s="176"/>
      <c r="E2" s="176"/>
      <c r="F2" s="176"/>
      <c r="G2" s="176"/>
      <c r="H2" s="176"/>
      <c r="I2" s="176"/>
      <c r="J2" s="176"/>
      <c r="K2" s="176"/>
      <c r="L2" s="176"/>
      <c r="M2" s="176"/>
      <c r="N2" s="176"/>
      <c r="O2" s="176"/>
    </row>
    <row r="3" spans="1:15" ht="8.1" customHeight="1" x14ac:dyDescent="0.2">
      <c r="A3" s="177"/>
      <c r="B3" s="178"/>
      <c r="C3" s="178"/>
      <c r="D3" s="178"/>
      <c r="E3" s="178"/>
      <c r="F3" s="178"/>
      <c r="G3" s="178"/>
      <c r="H3" s="178"/>
      <c r="I3" s="178"/>
      <c r="J3" s="178"/>
      <c r="K3" s="178"/>
      <c r="L3" s="178"/>
      <c r="M3" s="178"/>
      <c r="N3" s="178"/>
      <c r="O3" s="179"/>
    </row>
    <row r="4" spans="1:15" ht="8.1" customHeight="1" x14ac:dyDescent="0.2">
      <c r="A4" s="119"/>
      <c r="B4" s="120"/>
      <c r="C4" s="120"/>
      <c r="D4" s="120"/>
      <c r="E4" s="120"/>
      <c r="F4" s="120"/>
      <c r="G4" s="120"/>
      <c r="H4" s="120"/>
      <c r="I4" s="120"/>
      <c r="J4" s="120"/>
      <c r="K4" s="120"/>
      <c r="L4" s="120"/>
      <c r="M4" s="120"/>
      <c r="N4" s="120"/>
      <c r="O4" s="121"/>
    </row>
    <row r="5" spans="1:15" ht="18" customHeight="1" x14ac:dyDescent="0.2">
      <c r="A5" s="163" t="s">
        <v>83</v>
      </c>
      <c r="B5" s="164"/>
      <c r="C5" s="164"/>
      <c r="D5" s="164"/>
      <c r="E5" s="164"/>
      <c r="F5" s="164"/>
      <c r="G5" s="165"/>
      <c r="H5" s="180"/>
      <c r="I5" s="163" t="s">
        <v>84</v>
      </c>
      <c r="J5" s="164"/>
      <c r="K5" s="164"/>
      <c r="L5" s="164"/>
      <c r="M5" s="164"/>
      <c r="N5" s="164"/>
      <c r="O5" s="165"/>
    </row>
    <row r="6" spans="1:15" ht="45" customHeight="1" x14ac:dyDescent="0.2">
      <c r="A6" s="160" t="s">
        <v>102</v>
      </c>
      <c r="B6" s="161"/>
      <c r="C6" s="161"/>
      <c r="D6" s="161"/>
      <c r="E6" s="161"/>
      <c r="F6" s="161"/>
      <c r="G6" s="162"/>
      <c r="H6" s="181"/>
      <c r="I6" s="160" t="s">
        <v>104</v>
      </c>
      <c r="J6" s="161"/>
      <c r="K6" s="161"/>
      <c r="L6" s="161"/>
      <c r="M6" s="161"/>
      <c r="N6" s="161"/>
      <c r="O6" s="162"/>
    </row>
    <row r="7" spans="1:15" ht="41.25" customHeight="1" x14ac:dyDescent="0.2">
      <c r="A7" s="152" t="s">
        <v>88</v>
      </c>
      <c r="B7" s="153"/>
      <c r="C7" s="153"/>
      <c r="D7" s="153"/>
      <c r="E7" s="153"/>
      <c r="F7" s="153"/>
      <c r="G7" s="154"/>
      <c r="H7" s="181"/>
      <c r="I7" s="152" t="s">
        <v>119</v>
      </c>
      <c r="J7" s="153"/>
      <c r="K7" s="153"/>
      <c r="L7" s="153"/>
      <c r="M7" s="153"/>
      <c r="N7" s="153"/>
      <c r="O7" s="154"/>
    </row>
    <row r="8" spans="1:15" ht="51" customHeight="1" x14ac:dyDescent="0.2">
      <c r="A8" s="152" t="s">
        <v>120</v>
      </c>
      <c r="B8" s="153"/>
      <c r="C8" s="153"/>
      <c r="D8" s="153"/>
      <c r="E8" s="153"/>
      <c r="F8" s="153"/>
      <c r="G8" s="154"/>
      <c r="H8" s="181"/>
      <c r="I8" s="152" t="s">
        <v>95</v>
      </c>
      <c r="J8" s="153"/>
      <c r="K8" s="153"/>
      <c r="L8" s="153"/>
      <c r="M8" s="153"/>
      <c r="N8" s="153"/>
      <c r="O8" s="154"/>
    </row>
    <row r="9" spans="1:15" ht="18.75" customHeight="1" x14ac:dyDescent="0.2">
      <c r="A9" s="152" t="s">
        <v>121</v>
      </c>
      <c r="B9" s="153"/>
      <c r="C9" s="153"/>
      <c r="D9" s="153"/>
      <c r="E9" s="153"/>
      <c r="F9" s="153"/>
      <c r="G9" s="154"/>
      <c r="H9" s="181"/>
      <c r="I9" s="182" t="s">
        <v>96</v>
      </c>
      <c r="J9" s="183"/>
      <c r="K9" s="183"/>
      <c r="L9" s="183"/>
      <c r="M9" s="183"/>
      <c r="N9" s="183"/>
      <c r="O9" s="184"/>
    </row>
    <row r="10" spans="1:15" x14ac:dyDescent="0.2">
      <c r="A10" s="152"/>
      <c r="B10" s="153"/>
      <c r="C10" s="153"/>
      <c r="D10" s="153"/>
      <c r="E10" s="153"/>
      <c r="F10" s="153"/>
      <c r="G10" s="154"/>
      <c r="H10" s="181"/>
      <c r="I10" s="185"/>
      <c r="J10" s="186"/>
      <c r="K10" s="186"/>
      <c r="L10" s="186"/>
      <c r="M10" s="186"/>
      <c r="N10" s="186"/>
      <c r="O10" s="187"/>
    </row>
    <row r="11" spans="1:15" ht="8.1" customHeight="1" x14ac:dyDescent="0.2">
      <c r="A11" s="122"/>
      <c r="B11" s="123"/>
      <c r="C11" s="123"/>
      <c r="D11" s="123"/>
      <c r="E11" s="123"/>
      <c r="F11" s="123"/>
      <c r="G11" s="124"/>
      <c r="H11" s="181"/>
      <c r="I11" s="125"/>
      <c r="J11" s="126"/>
      <c r="K11" s="126"/>
      <c r="L11" s="126"/>
      <c r="M11" s="126"/>
      <c r="N11" s="126"/>
      <c r="O11" s="127"/>
    </row>
    <row r="12" spans="1:15" ht="44.1" customHeight="1" x14ac:dyDescent="0.2">
      <c r="A12" s="160" t="s">
        <v>103</v>
      </c>
      <c r="B12" s="161"/>
      <c r="C12" s="161"/>
      <c r="D12" s="161"/>
      <c r="E12" s="161"/>
      <c r="F12" s="161"/>
      <c r="G12" s="162"/>
      <c r="H12" s="181"/>
      <c r="I12" s="160" t="s">
        <v>105</v>
      </c>
      <c r="J12" s="161"/>
      <c r="K12" s="161"/>
      <c r="L12" s="161"/>
      <c r="M12" s="161"/>
      <c r="N12" s="161"/>
      <c r="O12" s="162"/>
    </row>
    <row r="13" spans="1:15" ht="12.95" customHeight="1" x14ac:dyDescent="0.2">
      <c r="A13" s="152" t="s">
        <v>97</v>
      </c>
      <c r="B13" s="153"/>
      <c r="C13" s="153"/>
      <c r="D13" s="153"/>
      <c r="E13" s="153"/>
      <c r="F13" s="153"/>
      <c r="G13" s="154"/>
      <c r="H13" s="181"/>
      <c r="I13" s="155" t="s">
        <v>106</v>
      </c>
      <c r="J13" s="156"/>
      <c r="K13" s="156"/>
      <c r="L13" s="156"/>
      <c r="M13" s="156"/>
      <c r="N13" s="156"/>
      <c r="O13" s="157"/>
    </row>
    <row r="14" spans="1:15" ht="12.95" customHeight="1" x14ac:dyDescent="0.2">
      <c r="A14" s="152" t="s">
        <v>98</v>
      </c>
      <c r="B14" s="153"/>
      <c r="C14" s="153"/>
      <c r="D14" s="153"/>
      <c r="E14" s="153"/>
      <c r="F14" s="153"/>
      <c r="G14" s="154"/>
      <c r="H14" s="181"/>
      <c r="I14" s="155" t="s">
        <v>107</v>
      </c>
      <c r="J14" s="156"/>
      <c r="K14" s="156"/>
      <c r="L14" s="156"/>
      <c r="M14" s="156"/>
      <c r="N14" s="156"/>
      <c r="O14" s="157"/>
    </row>
    <row r="15" spans="1:15" ht="23.25" customHeight="1" x14ac:dyDescent="0.2">
      <c r="A15" s="152" t="s">
        <v>99</v>
      </c>
      <c r="B15" s="153"/>
      <c r="C15" s="153"/>
      <c r="D15" s="153"/>
      <c r="E15" s="153"/>
      <c r="F15" s="153"/>
      <c r="G15" s="154"/>
      <c r="H15" s="181"/>
      <c r="I15" s="158" t="s">
        <v>108</v>
      </c>
      <c r="J15" s="158"/>
      <c r="K15" s="158"/>
      <c r="L15" s="158"/>
      <c r="M15" s="158"/>
      <c r="N15" s="158"/>
      <c r="O15" s="158"/>
    </row>
    <row r="16" spans="1:15" ht="12.95" customHeight="1" x14ac:dyDescent="0.2">
      <c r="A16" s="152" t="s">
        <v>100</v>
      </c>
      <c r="B16" s="153"/>
      <c r="C16" s="153"/>
      <c r="D16" s="153"/>
      <c r="E16" s="153"/>
      <c r="F16" s="153"/>
      <c r="G16" s="154"/>
      <c r="H16" s="181"/>
      <c r="I16" s="151" t="s">
        <v>109</v>
      </c>
      <c r="J16" s="151"/>
      <c r="K16" s="151"/>
      <c r="L16" s="151"/>
      <c r="M16" s="151"/>
      <c r="N16" s="151"/>
      <c r="O16" s="151"/>
    </row>
    <row r="17" spans="1:26" ht="12.95" customHeight="1" x14ac:dyDescent="0.2">
      <c r="A17" s="158" t="s">
        <v>101</v>
      </c>
      <c r="B17" s="158"/>
      <c r="C17" s="158"/>
      <c r="D17" s="158"/>
      <c r="E17" s="158"/>
      <c r="F17" s="158"/>
      <c r="G17" s="158"/>
      <c r="H17" s="181"/>
      <c r="I17" s="151" t="s">
        <v>110</v>
      </c>
      <c r="J17" s="151"/>
      <c r="K17" s="151"/>
      <c r="L17" s="151"/>
      <c r="M17" s="151"/>
      <c r="N17" s="151"/>
      <c r="O17" s="151"/>
    </row>
    <row r="18" spans="1:26" ht="12.95" customHeight="1" x14ac:dyDescent="0.2">
      <c r="A18" s="158" t="s">
        <v>122</v>
      </c>
      <c r="B18" s="158"/>
      <c r="C18" s="158"/>
      <c r="D18" s="158"/>
      <c r="E18" s="158"/>
      <c r="F18" s="158"/>
      <c r="G18" s="158"/>
      <c r="H18" s="181"/>
      <c r="I18" s="151" t="s">
        <v>111</v>
      </c>
      <c r="J18" s="151"/>
      <c r="K18" s="151"/>
      <c r="L18" s="151"/>
      <c r="M18" s="151"/>
      <c r="N18" s="151"/>
      <c r="O18" s="151"/>
    </row>
    <row r="19" spans="1:26" ht="12.95" customHeight="1" x14ac:dyDescent="0.2">
      <c r="A19" s="152" t="s">
        <v>124</v>
      </c>
      <c r="B19" s="153"/>
      <c r="C19" s="153"/>
      <c r="D19" s="153"/>
      <c r="E19" s="153"/>
      <c r="F19" s="153"/>
      <c r="G19" s="154"/>
      <c r="H19" s="181"/>
      <c r="I19" s="151" t="s">
        <v>112</v>
      </c>
      <c r="J19" s="151"/>
      <c r="K19" s="151"/>
      <c r="L19" s="151"/>
      <c r="M19" s="151"/>
      <c r="N19" s="151"/>
      <c r="O19" s="151"/>
    </row>
    <row r="20" spans="1:26" x14ac:dyDescent="0.2">
      <c r="A20" s="152" t="s">
        <v>123</v>
      </c>
      <c r="B20" s="153"/>
      <c r="C20" s="153"/>
      <c r="D20" s="153"/>
      <c r="E20" s="153"/>
      <c r="F20" s="153"/>
      <c r="G20" s="154"/>
      <c r="H20" s="181"/>
      <c r="I20" s="151" t="s">
        <v>113</v>
      </c>
      <c r="J20" s="151"/>
      <c r="K20" s="151"/>
      <c r="L20" s="151"/>
      <c r="M20" s="151"/>
      <c r="N20" s="151"/>
      <c r="O20" s="151"/>
    </row>
    <row r="21" spans="1:26" ht="7.5" customHeight="1" x14ac:dyDescent="0.2">
      <c r="A21" s="132"/>
      <c r="B21" s="132"/>
      <c r="C21" s="132"/>
      <c r="D21" s="132"/>
      <c r="E21" s="132"/>
      <c r="F21" s="132"/>
      <c r="G21" s="132"/>
      <c r="H21" s="131"/>
      <c r="I21" s="132"/>
      <c r="J21" s="132"/>
      <c r="K21" s="132"/>
      <c r="L21" s="132"/>
      <c r="M21" s="132"/>
      <c r="N21" s="132"/>
      <c r="O21" s="132"/>
    </row>
    <row r="22" spans="1:26" ht="45.6" customHeight="1" x14ac:dyDescent="0.2">
      <c r="A22" s="159" t="s">
        <v>32</v>
      </c>
      <c r="B22" s="159"/>
      <c r="C22" s="159"/>
      <c r="D22" s="159"/>
      <c r="E22" s="159"/>
      <c r="F22" s="159"/>
      <c r="G22" s="159"/>
      <c r="H22" s="167"/>
      <c r="I22" s="159" t="s">
        <v>33</v>
      </c>
      <c r="J22" s="159"/>
      <c r="K22" s="159"/>
      <c r="L22" s="159"/>
      <c r="M22" s="159"/>
      <c r="N22" s="159"/>
      <c r="O22" s="159"/>
    </row>
    <row r="23" spans="1:26" ht="57.6" customHeight="1" x14ac:dyDescent="0.2">
      <c r="A23" s="152" t="s">
        <v>38</v>
      </c>
      <c r="B23" s="153"/>
      <c r="C23" s="153"/>
      <c r="D23" s="153"/>
      <c r="E23" s="153"/>
      <c r="F23" s="153"/>
      <c r="G23" s="154"/>
      <c r="H23" s="168"/>
      <c r="I23" s="152" t="s">
        <v>40</v>
      </c>
      <c r="J23" s="153"/>
      <c r="K23" s="153"/>
      <c r="L23" s="153"/>
      <c r="M23" s="153"/>
      <c r="N23" s="153"/>
      <c r="O23" s="154"/>
    </row>
    <row r="24" spans="1:26" ht="41.1" customHeight="1" x14ac:dyDescent="0.2">
      <c r="A24" s="152" t="s">
        <v>79</v>
      </c>
      <c r="B24" s="153"/>
      <c r="C24" s="153"/>
      <c r="D24" s="153"/>
      <c r="E24" s="153"/>
      <c r="F24" s="153"/>
      <c r="G24" s="154"/>
      <c r="H24" s="168"/>
      <c r="I24" s="152" t="s">
        <v>125</v>
      </c>
      <c r="J24" s="153"/>
      <c r="K24" s="153"/>
      <c r="L24" s="153"/>
      <c r="M24" s="153"/>
      <c r="N24" s="153"/>
      <c r="O24" s="154"/>
    </row>
    <row r="25" spans="1:26" ht="30.95" customHeight="1" x14ac:dyDescent="0.2">
      <c r="A25" s="152" t="s">
        <v>39</v>
      </c>
      <c r="B25" s="153"/>
      <c r="C25" s="153"/>
      <c r="D25" s="153"/>
      <c r="E25" s="153"/>
      <c r="F25" s="153"/>
      <c r="G25" s="154"/>
      <c r="H25" s="168"/>
      <c r="I25" s="152" t="s">
        <v>41</v>
      </c>
      <c r="J25" s="153"/>
      <c r="K25" s="153"/>
      <c r="L25" s="153"/>
      <c r="M25" s="153"/>
      <c r="N25" s="153"/>
      <c r="O25" s="154"/>
    </row>
    <row r="26" spans="1:26" ht="66.95" customHeight="1" x14ac:dyDescent="0.2">
      <c r="A26" s="152" t="s">
        <v>87</v>
      </c>
      <c r="B26" s="153"/>
      <c r="C26" s="153"/>
      <c r="D26" s="153"/>
      <c r="E26" s="153"/>
      <c r="F26" s="153"/>
      <c r="G26" s="154"/>
      <c r="H26" s="168"/>
      <c r="I26" s="152" t="s">
        <v>42</v>
      </c>
      <c r="J26" s="153"/>
      <c r="K26" s="153"/>
      <c r="L26" s="153"/>
      <c r="M26" s="153"/>
      <c r="N26" s="153"/>
      <c r="O26" s="154"/>
    </row>
    <row r="27" spans="1:26" ht="18.600000000000001" customHeight="1" x14ac:dyDescent="0.2">
      <c r="A27" s="155" t="s">
        <v>46</v>
      </c>
      <c r="B27" s="156"/>
      <c r="C27" s="156"/>
      <c r="D27" s="156"/>
      <c r="E27" s="156"/>
      <c r="F27" s="156"/>
      <c r="G27" s="157"/>
      <c r="H27" s="169"/>
      <c r="I27" s="152" t="s">
        <v>118</v>
      </c>
      <c r="J27" s="153"/>
      <c r="K27" s="153"/>
      <c r="L27" s="153"/>
      <c r="M27" s="153"/>
      <c r="N27" s="153"/>
      <c r="O27" s="154"/>
    </row>
    <row r="28" spans="1:26" ht="11.1" customHeight="1" x14ac:dyDescent="0.2">
      <c r="A28" s="166"/>
      <c r="B28" s="166"/>
      <c r="C28" s="166"/>
      <c r="D28" s="166"/>
      <c r="E28" s="166"/>
      <c r="F28" s="166"/>
      <c r="G28" s="166"/>
      <c r="H28" s="166"/>
      <c r="I28" s="166"/>
      <c r="J28" s="166"/>
      <c r="K28" s="166"/>
      <c r="L28" s="166"/>
      <c r="M28" s="166"/>
      <c r="N28" s="166"/>
      <c r="O28" s="166"/>
    </row>
    <row r="29" spans="1:26" ht="20.45" customHeight="1" x14ac:dyDescent="0.2">
      <c r="A29" s="163" t="s">
        <v>114</v>
      </c>
      <c r="B29" s="164"/>
      <c r="C29" s="164"/>
      <c r="D29" s="164"/>
      <c r="E29" s="164"/>
      <c r="F29" s="164"/>
      <c r="G29" s="164"/>
      <c r="H29" s="164"/>
      <c r="I29" s="164"/>
      <c r="J29" s="164"/>
      <c r="K29" s="164"/>
      <c r="L29" s="164"/>
      <c r="M29" s="164"/>
      <c r="N29" s="164"/>
      <c r="O29" s="165"/>
    </row>
    <row r="30" spans="1:26" ht="44.45" customHeight="1" x14ac:dyDescent="0.2">
      <c r="A30" s="158" t="s">
        <v>89</v>
      </c>
      <c r="B30" s="158"/>
      <c r="C30" s="158"/>
      <c r="D30" s="158"/>
      <c r="E30" s="158"/>
      <c r="F30" s="158"/>
      <c r="G30" s="158"/>
      <c r="H30" s="170"/>
      <c r="I30" s="158" t="s">
        <v>117</v>
      </c>
      <c r="J30" s="158"/>
      <c r="K30" s="158"/>
      <c r="L30" s="158"/>
      <c r="M30" s="158"/>
      <c r="N30" s="158"/>
      <c r="O30" s="158"/>
      <c r="P30" s="128"/>
      <c r="Q30" s="128"/>
      <c r="R30" s="128"/>
      <c r="S30" s="128"/>
      <c r="T30" s="128"/>
      <c r="U30" s="128"/>
      <c r="V30" s="128"/>
      <c r="W30" s="128"/>
      <c r="X30" s="128"/>
      <c r="Y30" s="128"/>
      <c r="Z30" s="128"/>
    </row>
    <row r="31" spans="1:26" ht="65.099999999999994" customHeight="1" x14ac:dyDescent="0.2">
      <c r="A31" s="152" t="s">
        <v>86</v>
      </c>
      <c r="B31" s="153"/>
      <c r="C31" s="153"/>
      <c r="D31" s="153"/>
      <c r="E31" s="153"/>
      <c r="F31" s="153"/>
      <c r="G31" s="154"/>
      <c r="H31" s="171"/>
      <c r="I31" s="158" t="s">
        <v>115</v>
      </c>
      <c r="J31" s="158"/>
      <c r="K31" s="158"/>
      <c r="L31" s="158"/>
      <c r="M31" s="158"/>
      <c r="N31" s="158"/>
      <c r="O31" s="158"/>
      <c r="P31" s="129"/>
      <c r="Q31" s="129"/>
      <c r="R31" s="129"/>
      <c r="S31" s="129"/>
      <c r="T31" s="129"/>
      <c r="U31" s="129"/>
      <c r="V31" s="129"/>
      <c r="W31" s="129"/>
      <c r="X31" s="129"/>
      <c r="Y31" s="129"/>
      <c r="Z31" s="129"/>
    </row>
    <row r="32" spans="1:26" ht="47.1" customHeight="1" x14ac:dyDescent="0.2">
      <c r="A32" s="152" t="s">
        <v>90</v>
      </c>
      <c r="B32" s="153"/>
      <c r="C32" s="153"/>
      <c r="D32" s="153"/>
      <c r="E32" s="153"/>
      <c r="F32" s="153"/>
      <c r="G32" s="154"/>
      <c r="H32" s="171"/>
      <c r="I32" s="158" t="s">
        <v>127</v>
      </c>
      <c r="J32" s="158"/>
      <c r="K32" s="158"/>
      <c r="L32" s="158"/>
      <c r="M32" s="158"/>
      <c r="N32" s="158"/>
      <c r="O32" s="158"/>
      <c r="P32" s="129"/>
      <c r="Q32" s="129"/>
      <c r="R32" s="129"/>
      <c r="S32" s="129"/>
      <c r="T32" s="129"/>
      <c r="U32" s="129"/>
      <c r="V32" s="129"/>
      <c r="W32" s="129"/>
      <c r="X32" s="129"/>
      <c r="Y32" s="129"/>
      <c r="Z32" s="129"/>
    </row>
    <row r="33" spans="1:26" ht="44.45" customHeight="1" x14ac:dyDescent="0.2">
      <c r="A33" s="152" t="s">
        <v>91</v>
      </c>
      <c r="B33" s="153"/>
      <c r="C33" s="153"/>
      <c r="D33" s="153"/>
      <c r="E33" s="153"/>
      <c r="F33" s="153"/>
      <c r="G33" s="154"/>
      <c r="H33" s="171"/>
      <c r="I33" s="158" t="s">
        <v>128</v>
      </c>
      <c r="J33" s="158"/>
      <c r="K33" s="158"/>
      <c r="L33" s="158"/>
      <c r="M33" s="158"/>
      <c r="N33" s="158"/>
      <c r="O33" s="158"/>
      <c r="P33" s="129"/>
      <c r="Q33" s="129"/>
      <c r="R33" s="129"/>
      <c r="S33" s="129"/>
      <c r="T33" s="129"/>
      <c r="U33" s="129"/>
      <c r="V33" s="129"/>
      <c r="W33" s="129"/>
      <c r="X33" s="129"/>
      <c r="Y33" s="129"/>
      <c r="Z33" s="129"/>
    </row>
    <row r="34" spans="1:26" ht="42" customHeight="1" x14ac:dyDescent="0.2">
      <c r="A34" s="152" t="s">
        <v>92</v>
      </c>
      <c r="B34" s="153"/>
      <c r="C34" s="153"/>
      <c r="D34" s="153"/>
      <c r="E34" s="153"/>
      <c r="F34" s="153"/>
      <c r="G34" s="154"/>
      <c r="H34" s="171"/>
      <c r="I34" s="152" t="s">
        <v>129</v>
      </c>
      <c r="J34" s="153"/>
      <c r="K34" s="153"/>
      <c r="L34" s="153"/>
      <c r="M34" s="153"/>
      <c r="N34" s="153"/>
      <c r="O34" s="154"/>
      <c r="P34" s="130"/>
      <c r="Q34" s="130"/>
      <c r="R34" s="130"/>
      <c r="S34" s="130"/>
      <c r="T34" s="130"/>
      <c r="U34" s="130"/>
      <c r="V34" s="130"/>
      <c r="W34" s="130"/>
      <c r="X34" s="130"/>
      <c r="Y34" s="130"/>
      <c r="Z34" s="130"/>
    </row>
    <row r="35" spans="1:26" ht="64.5" customHeight="1" x14ac:dyDescent="0.2">
      <c r="A35" s="152" t="s">
        <v>93</v>
      </c>
      <c r="B35" s="153"/>
      <c r="C35" s="153"/>
      <c r="D35" s="153"/>
      <c r="E35" s="153"/>
      <c r="F35" s="153"/>
      <c r="G35" s="154"/>
      <c r="H35" s="171"/>
      <c r="I35" s="173" t="s">
        <v>130</v>
      </c>
      <c r="J35" s="174"/>
      <c r="K35" s="174"/>
      <c r="L35" s="174"/>
      <c r="M35" s="174"/>
      <c r="N35" s="174"/>
      <c r="O35" s="175"/>
      <c r="P35" s="130"/>
      <c r="Q35" s="130"/>
      <c r="R35" s="130"/>
      <c r="S35" s="130"/>
      <c r="T35" s="130"/>
      <c r="U35" s="130"/>
      <c r="V35" s="130"/>
      <c r="W35" s="130"/>
      <c r="X35" s="130"/>
      <c r="Y35" s="130"/>
      <c r="Z35" s="130"/>
    </row>
    <row r="36" spans="1:26" ht="54.95" customHeight="1" x14ac:dyDescent="0.2">
      <c r="A36" s="152" t="s">
        <v>116</v>
      </c>
      <c r="B36" s="153"/>
      <c r="C36" s="153"/>
      <c r="D36" s="153"/>
      <c r="E36" s="153"/>
      <c r="F36" s="153"/>
      <c r="G36" s="154"/>
      <c r="H36" s="171"/>
      <c r="I36" s="173" t="s">
        <v>131</v>
      </c>
      <c r="J36" s="174"/>
      <c r="K36" s="174"/>
      <c r="L36" s="174"/>
      <c r="M36" s="174"/>
      <c r="N36" s="174"/>
      <c r="O36" s="175"/>
      <c r="P36" s="130"/>
      <c r="Q36" s="130"/>
      <c r="R36" s="130"/>
      <c r="S36" s="130"/>
      <c r="T36" s="130"/>
      <c r="U36" s="130"/>
      <c r="V36" s="130"/>
      <c r="W36" s="130"/>
      <c r="X36" s="130"/>
      <c r="Y36" s="130"/>
      <c r="Z36" s="130"/>
    </row>
    <row r="37" spans="1:26" ht="39.6" customHeight="1" x14ac:dyDescent="0.2">
      <c r="A37" s="158" t="s">
        <v>94</v>
      </c>
      <c r="B37" s="158"/>
      <c r="C37" s="158"/>
      <c r="D37" s="158"/>
      <c r="E37" s="158"/>
      <c r="F37" s="158"/>
      <c r="G37" s="158"/>
      <c r="H37" s="172"/>
      <c r="I37" s="173" t="s">
        <v>132</v>
      </c>
      <c r="J37" s="174"/>
      <c r="K37" s="174"/>
      <c r="L37" s="174"/>
      <c r="M37" s="174"/>
      <c r="N37" s="174"/>
      <c r="O37" s="175"/>
    </row>
  </sheetData>
  <sheetProtection algorithmName="SHA-512" hashValue="qsGt6yvldwx+JKRg7TZGyshCveCATOyeDn8aUxjSGCAk4MpCoRQuc8qG/Hh7YbdQ/wLfJ6rvl1HC2EFqZnfdsg==" saltValue="oW19wtQAytqE56QR3dkRWg==" spinCount="100000" sheet="1" objects="1" scenarios="1"/>
  <mergeCells count="65">
    <mergeCell ref="A1:O2"/>
    <mergeCell ref="A3:O3"/>
    <mergeCell ref="A6:G6"/>
    <mergeCell ref="I6:O6"/>
    <mergeCell ref="I5:O5"/>
    <mergeCell ref="H5:H20"/>
    <mergeCell ref="A7:G7"/>
    <mergeCell ref="A8:G8"/>
    <mergeCell ref="A9:G9"/>
    <mergeCell ref="A10:G10"/>
    <mergeCell ref="I7:O7"/>
    <mergeCell ref="I8:O8"/>
    <mergeCell ref="I9:O9"/>
    <mergeCell ref="I10:O10"/>
    <mergeCell ref="A5:G5"/>
    <mergeCell ref="A17:G17"/>
    <mergeCell ref="A31:G31"/>
    <mergeCell ref="A32:G32"/>
    <mergeCell ref="I30:O30"/>
    <mergeCell ref="I31:O31"/>
    <mergeCell ref="I32:O32"/>
    <mergeCell ref="H30:H37"/>
    <mergeCell ref="A33:G33"/>
    <mergeCell ref="A34:G34"/>
    <mergeCell ref="A35:G35"/>
    <mergeCell ref="A36:G36"/>
    <mergeCell ref="A37:G37"/>
    <mergeCell ref="I33:O33"/>
    <mergeCell ref="I34:O34"/>
    <mergeCell ref="I36:O36"/>
    <mergeCell ref="I37:O37"/>
    <mergeCell ref="I35:O35"/>
    <mergeCell ref="A12:G12"/>
    <mergeCell ref="I12:O12"/>
    <mergeCell ref="A13:G13"/>
    <mergeCell ref="I13:O13"/>
    <mergeCell ref="A30:G30"/>
    <mergeCell ref="I14:O14"/>
    <mergeCell ref="A14:G14"/>
    <mergeCell ref="I15:O15"/>
    <mergeCell ref="A15:G15"/>
    <mergeCell ref="A16:G16"/>
    <mergeCell ref="I16:O16"/>
    <mergeCell ref="A29:O29"/>
    <mergeCell ref="A28:O28"/>
    <mergeCell ref="I27:O27"/>
    <mergeCell ref="I22:O22"/>
    <mergeCell ref="H22:H27"/>
    <mergeCell ref="A27:G27"/>
    <mergeCell ref="A18:G18"/>
    <mergeCell ref="A19:G19"/>
    <mergeCell ref="A20:G20"/>
    <mergeCell ref="A24:G24"/>
    <mergeCell ref="A25:G25"/>
    <mergeCell ref="A26:G26"/>
    <mergeCell ref="A22:G22"/>
    <mergeCell ref="A23:G23"/>
    <mergeCell ref="I17:O17"/>
    <mergeCell ref="I23:O23"/>
    <mergeCell ref="I24:O24"/>
    <mergeCell ref="I25:O25"/>
    <mergeCell ref="I26:O26"/>
    <mergeCell ref="I18:O18"/>
    <mergeCell ref="I19:O19"/>
    <mergeCell ref="I20:O2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48"/>
  <sheetViews>
    <sheetView topLeftCell="A4" workbookViewId="0">
      <selection activeCell="R32" sqref="R32"/>
    </sheetView>
  </sheetViews>
  <sheetFormatPr defaultRowHeight="15" x14ac:dyDescent="0.25"/>
  <cols>
    <col min="1" max="1" width="38.85546875" bestFit="1" customWidth="1"/>
    <col min="6" max="6" width="11.140625" customWidth="1"/>
  </cols>
  <sheetData>
    <row r="1" spans="1:11" x14ac:dyDescent="0.25">
      <c r="A1" s="190" t="s">
        <v>47</v>
      </c>
      <c r="B1" s="191"/>
      <c r="C1" s="191"/>
      <c r="D1" s="191"/>
      <c r="E1" s="191"/>
      <c r="F1" s="192"/>
      <c r="G1" s="23"/>
      <c r="H1" s="23"/>
      <c r="I1" s="23"/>
      <c r="J1" s="23"/>
      <c r="K1" s="23"/>
    </row>
    <row r="2" spans="1:11" x14ac:dyDescent="0.25">
      <c r="A2" s="108" t="s">
        <v>48</v>
      </c>
      <c r="B2" s="198" t="s">
        <v>49</v>
      </c>
      <c r="C2" s="198"/>
      <c r="D2" s="198"/>
      <c r="E2" s="198"/>
      <c r="F2" s="199"/>
      <c r="G2" s="23"/>
      <c r="H2" s="23"/>
      <c r="I2" s="23"/>
      <c r="J2" s="23"/>
      <c r="K2" s="23"/>
    </row>
    <row r="3" spans="1:11" x14ac:dyDescent="0.25">
      <c r="A3" s="108" t="s">
        <v>50</v>
      </c>
      <c r="B3" s="188"/>
      <c r="C3" s="188"/>
      <c r="D3" s="188"/>
      <c r="E3" s="188"/>
      <c r="F3" s="189"/>
      <c r="G3" s="23"/>
      <c r="H3" s="23"/>
      <c r="I3" s="23"/>
      <c r="J3" s="23"/>
      <c r="K3" s="23"/>
    </row>
    <row r="4" spans="1:11" x14ac:dyDescent="0.25">
      <c r="A4" s="108" t="s">
        <v>51</v>
      </c>
      <c r="B4" s="188"/>
      <c r="C4" s="188"/>
      <c r="D4" s="188"/>
      <c r="E4" s="188"/>
      <c r="F4" s="189"/>
      <c r="G4" s="23"/>
      <c r="H4" s="23"/>
      <c r="I4" s="23"/>
      <c r="J4" s="23"/>
      <c r="K4" s="23"/>
    </row>
    <row r="5" spans="1:11" ht="15" customHeight="1" x14ac:dyDescent="0.25">
      <c r="A5" s="108" t="s">
        <v>52</v>
      </c>
      <c r="B5" s="188"/>
      <c r="C5" s="188"/>
      <c r="D5" s="188"/>
      <c r="E5" s="188"/>
      <c r="F5" s="189"/>
      <c r="G5" s="23"/>
      <c r="H5" s="23"/>
      <c r="I5" s="23"/>
      <c r="J5" s="23"/>
      <c r="K5" s="23"/>
    </row>
    <row r="6" spans="1:11" x14ac:dyDescent="0.25">
      <c r="A6" s="108" t="s">
        <v>53</v>
      </c>
      <c r="B6" s="188"/>
      <c r="C6" s="188"/>
      <c r="D6" s="188"/>
      <c r="E6" s="188"/>
      <c r="F6" s="189"/>
      <c r="G6" s="23"/>
      <c r="H6" s="23"/>
      <c r="I6" s="23"/>
      <c r="J6" s="23"/>
      <c r="K6" s="23"/>
    </row>
    <row r="7" spans="1:11" x14ac:dyDescent="0.25">
      <c r="A7" s="108" t="s">
        <v>54</v>
      </c>
      <c r="B7" s="188"/>
      <c r="C7" s="188"/>
      <c r="D7" s="188"/>
      <c r="E7" s="188"/>
      <c r="F7" s="189"/>
      <c r="G7" s="23"/>
      <c r="H7" s="23"/>
      <c r="I7" s="23"/>
      <c r="J7" s="23"/>
      <c r="K7" s="23"/>
    </row>
    <row r="8" spans="1:11" x14ac:dyDescent="0.25">
      <c r="A8" s="108" t="s">
        <v>55</v>
      </c>
      <c r="B8" s="188"/>
      <c r="C8" s="188"/>
      <c r="D8" s="188"/>
      <c r="E8" s="188"/>
      <c r="F8" s="189"/>
      <c r="G8" s="23"/>
      <c r="H8" s="23"/>
      <c r="I8" s="23"/>
      <c r="J8" s="23"/>
      <c r="K8" s="23"/>
    </row>
    <row r="9" spans="1:11" ht="15.75" customHeight="1" x14ac:dyDescent="0.25">
      <c r="A9" s="111" t="s">
        <v>56</v>
      </c>
      <c r="B9" s="188"/>
      <c r="C9" s="188"/>
      <c r="D9" s="188"/>
      <c r="E9" s="188"/>
      <c r="F9" s="189"/>
      <c r="G9" s="30"/>
      <c r="H9" s="30"/>
      <c r="I9" s="30"/>
      <c r="J9" s="23"/>
      <c r="K9" s="23"/>
    </row>
    <row r="10" spans="1:11" ht="15.75" customHeight="1" x14ac:dyDescent="0.25">
      <c r="A10" s="108" t="s">
        <v>57</v>
      </c>
      <c r="B10" s="188"/>
      <c r="C10" s="188"/>
      <c r="D10" s="188"/>
      <c r="E10" s="188"/>
      <c r="F10" s="189"/>
      <c r="G10" s="23"/>
      <c r="H10" s="23"/>
      <c r="I10" s="23"/>
      <c r="J10" s="23"/>
      <c r="K10" s="23"/>
    </row>
    <row r="11" spans="1:11" ht="15" customHeight="1" x14ac:dyDescent="0.25">
      <c r="A11" s="108"/>
      <c r="B11" s="200"/>
      <c r="C11" s="200"/>
      <c r="D11" s="200"/>
      <c r="E11" s="200"/>
      <c r="F11" s="201"/>
      <c r="G11" s="30"/>
      <c r="H11" s="30"/>
      <c r="I11" s="30"/>
      <c r="J11" s="23"/>
      <c r="K11" s="23"/>
    </row>
    <row r="12" spans="1:11" ht="15.75" customHeight="1" x14ac:dyDescent="0.25">
      <c r="A12" s="108" t="s">
        <v>58</v>
      </c>
      <c r="B12" s="188"/>
      <c r="C12" s="188"/>
      <c r="D12" s="188"/>
      <c r="E12" s="188"/>
      <c r="F12" s="189"/>
      <c r="G12" s="30"/>
      <c r="H12" s="30"/>
      <c r="I12" s="30"/>
      <c r="J12" s="23"/>
      <c r="K12" s="23"/>
    </row>
    <row r="13" spans="1:11" ht="15" customHeight="1" x14ac:dyDescent="0.25">
      <c r="A13" s="108" t="s">
        <v>59</v>
      </c>
      <c r="B13" s="188"/>
      <c r="C13" s="188"/>
      <c r="D13" s="188"/>
      <c r="E13" s="188"/>
      <c r="F13" s="189"/>
      <c r="G13" s="30"/>
      <c r="H13" s="30"/>
      <c r="I13" s="30"/>
      <c r="J13" s="23"/>
      <c r="K13" s="23"/>
    </row>
    <row r="14" spans="1:11" ht="15.75" customHeight="1" x14ac:dyDescent="0.25">
      <c r="A14" s="108"/>
      <c r="B14" s="188"/>
      <c r="C14" s="188"/>
      <c r="D14" s="188"/>
      <c r="E14" s="188"/>
      <c r="F14" s="189"/>
      <c r="G14" s="30"/>
      <c r="H14" s="30"/>
      <c r="I14" s="30"/>
      <c r="J14" s="23"/>
      <c r="K14" s="23"/>
    </row>
    <row r="15" spans="1:11" ht="15" customHeight="1" x14ac:dyDescent="0.25">
      <c r="A15" s="108" t="s">
        <v>60</v>
      </c>
      <c r="B15" s="188"/>
      <c r="C15" s="188"/>
      <c r="D15" s="188"/>
      <c r="E15" s="188"/>
      <c r="F15" s="189"/>
      <c r="G15" s="30"/>
      <c r="H15" s="30"/>
      <c r="I15" s="30"/>
      <c r="J15" s="23"/>
      <c r="K15" s="23"/>
    </row>
    <row r="16" spans="1:11" ht="15.75" customHeight="1" x14ac:dyDescent="0.25">
      <c r="A16" s="108" t="s">
        <v>61</v>
      </c>
      <c r="B16" s="188"/>
      <c r="C16" s="188"/>
      <c r="D16" s="188"/>
      <c r="E16" s="188"/>
      <c r="F16" s="189"/>
      <c r="G16" s="30"/>
      <c r="H16" s="30"/>
      <c r="I16" s="30"/>
      <c r="J16" s="23"/>
      <c r="K16" s="23"/>
    </row>
    <row r="17" spans="1:11" ht="15" customHeight="1" x14ac:dyDescent="0.25">
      <c r="A17" s="108"/>
      <c r="B17" s="200"/>
      <c r="C17" s="200"/>
      <c r="D17" s="200"/>
      <c r="E17" s="200"/>
      <c r="F17" s="201"/>
      <c r="G17" s="30"/>
      <c r="H17" s="30"/>
      <c r="I17" s="30"/>
      <c r="J17" s="23"/>
      <c r="K17" s="23"/>
    </row>
    <row r="18" spans="1:11" ht="15.75" customHeight="1" x14ac:dyDescent="0.25">
      <c r="A18" s="109" t="s">
        <v>62</v>
      </c>
      <c r="B18" s="188"/>
      <c r="C18" s="188"/>
      <c r="D18" s="188"/>
      <c r="E18" s="188"/>
      <c r="F18" s="189"/>
      <c r="G18" s="30"/>
      <c r="H18" s="30"/>
      <c r="I18" s="30"/>
      <c r="J18" s="23"/>
      <c r="K18" s="23"/>
    </row>
    <row r="19" spans="1:11" ht="15" customHeight="1" x14ac:dyDescent="0.25">
      <c r="A19" s="109" t="s">
        <v>63</v>
      </c>
      <c r="B19" s="188"/>
      <c r="C19" s="188"/>
      <c r="D19" s="188"/>
      <c r="E19" s="188"/>
      <c r="F19" s="189"/>
      <c r="G19" s="30"/>
      <c r="H19" s="30"/>
      <c r="I19" s="30"/>
      <c r="J19" s="23"/>
      <c r="K19" s="23"/>
    </row>
    <row r="20" spans="1:11" ht="15.75" customHeight="1" x14ac:dyDescent="0.25">
      <c r="A20" s="108" t="s">
        <v>64</v>
      </c>
      <c r="B20" s="193"/>
      <c r="C20" s="194"/>
      <c r="D20" s="194"/>
      <c r="E20" s="194"/>
      <c r="F20" s="195"/>
      <c r="G20" s="30"/>
      <c r="H20" s="30"/>
      <c r="I20" s="30"/>
      <c r="J20" s="23"/>
      <c r="K20" s="23"/>
    </row>
    <row r="21" spans="1:11" ht="15" customHeight="1" x14ac:dyDescent="0.25">
      <c r="A21" s="108" t="s">
        <v>65</v>
      </c>
      <c r="B21" s="193"/>
      <c r="C21" s="194"/>
      <c r="D21" s="194"/>
      <c r="E21" s="194"/>
      <c r="F21" s="195"/>
      <c r="G21" s="23"/>
      <c r="H21" s="23"/>
      <c r="I21" s="23"/>
      <c r="J21" s="23"/>
      <c r="K21" s="23"/>
    </row>
    <row r="22" spans="1:11" ht="15.75" customHeight="1" x14ac:dyDescent="0.25">
      <c r="A22" s="108" t="s">
        <v>66</v>
      </c>
      <c r="B22" s="194"/>
      <c r="C22" s="194"/>
      <c r="D22" s="194"/>
      <c r="E22" s="194"/>
      <c r="F22" s="195"/>
      <c r="G22" s="23"/>
      <c r="H22" s="23"/>
      <c r="I22" s="23"/>
      <c r="J22" s="23"/>
      <c r="K22" s="23"/>
    </row>
    <row r="23" spans="1:11" ht="15" customHeight="1" thickBot="1" x14ac:dyDescent="0.3">
      <c r="A23" s="110" t="s">
        <v>67</v>
      </c>
      <c r="B23" s="196"/>
      <c r="C23" s="196"/>
      <c r="D23" s="196"/>
      <c r="E23" s="196"/>
      <c r="F23" s="197"/>
      <c r="G23" s="23"/>
      <c r="H23" s="23"/>
      <c r="I23" s="23"/>
      <c r="J23" s="23"/>
      <c r="K23" s="23"/>
    </row>
    <row r="24" spans="1:11" ht="15.75" customHeight="1" x14ac:dyDescent="0.25">
      <c r="A24" s="105" t="s">
        <v>68</v>
      </c>
      <c r="B24" s="106"/>
      <c r="C24" s="106"/>
      <c r="D24" s="106"/>
      <c r="E24" s="106"/>
      <c r="F24" s="107"/>
      <c r="G24" s="23"/>
      <c r="H24" s="23"/>
      <c r="I24" s="23"/>
      <c r="J24" s="23"/>
      <c r="K24" s="23"/>
    </row>
    <row r="25" spans="1:11" ht="15" customHeight="1" x14ac:dyDescent="0.25">
      <c r="A25" s="105" t="s">
        <v>69</v>
      </c>
      <c r="B25" s="106"/>
      <c r="C25" s="106"/>
      <c r="D25" s="106"/>
      <c r="E25" s="106"/>
      <c r="F25" s="107"/>
      <c r="G25" s="23"/>
      <c r="H25" s="23"/>
      <c r="I25" s="23"/>
      <c r="J25" s="23"/>
      <c r="K25" s="23"/>
    </row>
    <row r="26" spans="1:11" ht="15.75" customHeight="1" x14ac:dyDescent="0.25">
      <c r="A26" s="23"/>
      <c r="B26" s="23"/>
      <c r="C26" s="23"/>
      <c r="D26" s="23"/>
      <c r="E26" s="23"/>
      <c r="F26" s="23"/>
      <c r="G26" s="23"/>
      <c r="H26" s="23"/>
      <c r="I26" s="23"/>
      <c r="J26" s="23"/>
      <c r="K26" s="23"/>
    </row>
    <row r="27" spans="1:11" ht="15.75" customHeight="1" x14ac:dyDescent="0.25">
      <c r="A27" s="23"/>
      <c r="B27" s="23"/>
      <c r="C27" s="23"/>
      <c r="D27" s="23"/>
      <c r="E27" s="23"/>
      <c r="F27" s="23"/>
      <c r="G27" s="23"/>
      <c r="H27" s="23"/>
      <c r="I27" s="23"/>
      <c r="J27" s="23"/>
      <c r="K27" s="23"/>
    </row>
    <row r="28" spans="1:11" ht="15" customHeight="1" x14ac:dyDescent="0.25">
      <c r="A28" s="23"/>
      <c r="B28" s="23"/>
      <c r="C28" s="23"/>
      <c r="D28" s="23"/>
      <c r="E28" s="23"/>
      <c r="F28" s="23"/>
      <c r="G28" s="23"/>
      <c r="H28" s="23"/>
      <c r="I28" s="23"/>
      <c r="J28" s="23"/>
      <c r="K28" s="23"/>
    </row>
    <row r="29" spans="1:11" ht="15.75" customHeight="1" x14ac:dyDescent="0.25">
      <c r="A29" s="23"/>
      <c r="B29" s="23"/>
      <c r="C29" s="23"/>
      <c r="D29" s="23"/>
      <c r="E29" s="23"/>
      <c r="F29" s="23"/>
      <c r="G29" s="23"/>
      <c r="H29" s="23"/>
      <c r="I29" s="23"/>
      <c r="J29" s="23"/>
      <c r="K29" s="23"/>
    </row>
    <row r="30" spans="1:11" ht="15" customHeight="1" x14ac:dyDescent="0.25">
      <c r="A30" s="23"/>
      <c r="B30" s="23"/>
      <c r="C30" s="23"/>
      <c r="D30" s="23"/>
      <c r="E30" s="23"/>
      <c r="F30" s="23"/>
      <c r="G30" s="23"/>
      <c r="H30" s="23"/>
      <c r="I30" s="23"/>
      <c r="J30" s="23"/>
      <c r="K30" s="23"/>
    </row>
    <row r="31" spans="1:11" ht="15.75" customHeight="1" x14ac:dyDescent="0.25">
      <c r="A31" s="2"/>
      <c r="B31" s="23"/>
      <c r="C31" s="23"/>
      <c r="D31" s="23"/>
    </row>
    <row r="32" spans="1:11" ht="15" customHeight="1" x14ac:dyDescent="0.25">
      <c r="A32" s="2"/>
      <c r="B32" s="23"/>
      <c r="C32" s="23"/>
      <c r="D32" s="23"/>
    </row>
    <row r="33" spans="1:1" ht="15" customHeight="1" x14ac:dyDescent="0.25">
      <c r="A33" s="2"/>
    </row>
    <row r="34" spans="1:1" ht="15.75" customHeight="1" x14ac:dyDescent="0.25">
      <c r="A34" s="2"/>
    </row>
    <row r="35" spans="1:1" ht="15" customHeight="1" x14ac:dyDescent="0.25">
      <c r="A35" s="2"/>
    </row>
    <row r="36" spans="1:1" ht="15.75" customHeight="1" x14ac:dyDescent="0.25">
      <c r="A36" s="2"/>
    </row>
    <row r="37" spans="1:1" ht="15" customHeight="1" x14ac:dyDescent="0.25">
      <c r="A37" s="2"/>
    </row>
    <row r="38" spans="1:1" ht="15.75" customHeight="1" x14ac:dyDescent="0.25">
      <c r="A38" s="2"/>
    </row>
    <row r="39" spans="1:1" ht="15.75" customHeight="1" x14ac:dyDescent="0.25">
      <c r="A39" s="2"/>
    </row>
    <row r="40" spans="1:1" ht="15" customHeight="1" x14ac:dyDescent="0.25">
      <c r="A40" s="2"/>
    </row>
    <row r="41" spans="1:1" ht="15.75" customHeight="1" x14ac:dyDescent="0.25">
      <c r="A41" s="2"/>
    </row>
    <row r="42" spans="1:1" ht="15" customHeight="1" x14ac:dyDescent="0.25">
      <c r="A42" s="2"/>
    </row>
    <row r="43" spans="1:1" ht="15.75" customHeight="1" x14ac:dyDescent="0.25">
      <c r="A43" s="2"/>
    </row>
    <row r="44" spans="1:1" x14ac:dyDescent="0.25">
      <c r="A44" s="2"/>
    </row>
    <row r="47" spans="1:1" ht="15.75" x14ac:dyDescent="0.25">
      <c r="A47" s="81"/>
    </row>
    <row r="48" spans="1:1" ht="15.75" x14ac:dyDescent="0.25">
      <c r="A48" s="81"/>
    </row>
  </sheetData>
  <mergeCells count="23">
    <mergeCell ref="B20:F20"/>
    <mergeCell ref="B21:F21"/>
    <mergeCell ref="B22:F22"/>
    <mergeCell ref="B23:F23"/>
    <mergeCell ref="B2:F2"/>
    <mergeCell ref="B7:F7"/>
    <mergeCell ref="B8:F8"/>
    <mergeCell ref="B9:F9"/>
    <mergeCell ref="B10:F10"/>
    <mergeCell ref="B11:F11"/>
    <mergeCell ref="B12:F12"/>
    <mergeCell ref="B13:F13"/>
    <mergeCell ref="B14:F14"/>
    <mergeCell ref="B15:F15"/>
    <mergeCell ref="B16:F16"/>
    <mergeCell ref="B17:F17"/>
    <mergeCell ref="B18:F18"/>
    <mergeCell ref="B19:F19"/>
    <mergeCell ref="A1:F1"/>
    <mergeCell ref="B3:F3"/>
    <mergeCell ref="B4:F4"/>
    <mergeCell ref="B5:F5"/>
    <mergeCell ref="B6:F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F23"/>
  <sheetViews>
    <sheetView workbookViewId="0">
      <selection activeCell="R32" sqref="R32"/>
    </sheetView>
  </sheetViews>
  <sheetFormatPr defaultRowHeight="15" x14ac:dyDescent="0.25"/>
  <cols>
    <col min="1" max="1" width="32.42578125" customWidth="1"/>
    <col min="2" max="2" width="9.140625" customWidth="1"/>
    <col min="5" max="5" width="17.7109375" customWidth="1"/>
  </cols>
  <sheetData>
    <row r="1" spans="1:6" x14ac:dyDescent="0.25">
      <c r="A1" s="211" t="s">
        <v>70</v>
      </c>
      <c r="B1" s="212"/>
      <c r="C1" s="212"/>
      <c r="D1" s="212"/>
      <c r="E1" s="213"/>
      <c r="F1" s="100"/>
    </row>
    <row r="2" spans="1:6" x14ac:dyDescent="0.25">
      <c r="A2" s="101" t="s">
        <v>71</v>
      </c>
      <c r="B2" s="209" t="s">
        <v>72</v>
      </c>
      <c r="C2" s="209"/>
      <c r="D2" s="209"/>
      <c r="E2" s="210"/>
      <c r="F2" s="100"/>
    </row>
    <row r="3" spans="1:6" x14ac:dyDescent="0.25">
      <c r="A3" s="101" t="s">
        <v>50</v>
      </c>
      <c r="B3" s="214"/>
      <c r="C3" s="188"/>
      <c r="D3" s="188"/>
      <c r="E3" s="205"/>
      <c r="F3" s="100"/>
    </row>
    <row r="4" spans="1:6" x14ac:dyDescent="0.25">
      <c r="A4" s="101" t="s">
        <v>51</v>
      </c>
      <c r="B4" s="214"/>
      <c r="C4" s="188"/>
      <c r="D4" s="188"/>
      <c r="E4" s="205"/>
      <c r="F4" s="100"/>
    </row>
    <row r="5" spans="1:6" x14ac:dyDescent="0.25">
      <c r="A5" s="101" t="s">
        <v>52</v>
      </c>
      <c r="B5" s="214"/>
      <c r="C5" s="188"/>
      <c r="D5" s="188"/>
      <c r="E5" s="205"/>
      <c r="F5" s="100"/>
    </row>
    <row r="6" spans="1:6" x14ac:dyDescent="0.25">
      <c r="A6" s="101" t="s">
        <v>53</v>
      </c>
      <c r="B6" s="214"/>
      <c r="C6" s="188"/>
      <c r="D6" s="188"/>
      <c r="E6" s="205"/>
      <c r="F6" s="100"/>
    </row>
    <row r="7" spans="1:6" x14ac:dyDescent="0.25">
      <c r="A7" s="101" t="s">
        <v>54</v>
      </c>
      <c r="B7" s="215"/>
      <c r="C7" s="188"/>
      <c r="D7" s="188"/>
      <c r="E7" s="205"/>
      <c r="F7" s="100"/>
    </row>
    <row r="8" spans="1:6" x14ac:dyDescent="0.25">
      <c r="A8" s="101" t="s">
        <v>55</v>
      </c>
      <c r="B8" s="214"/>
      <c r="C8" s="188"/>
      <c r="D8" s="188"/>
      <c r="E8" s="205"/>
      <c r="F8" s="100"/>
    </row>
    <row r="9" spans="1:6" x14ac:dyDescent="0.25">
      <c r="A9" s="103" t="s">
        <v>56</v>
      </c>
      <c r="B9" s="188"/>
      <c r="C9" s="188"/>
      <c r="D9" s="188"/>
      <c r="E9" s="205"/>
      <c r="F9" s="100"/>
    </row>
    <row r="10" spans="1:6" x14ac:dyDescent="0.25">
      <c r="A10" s="101" t="s">
        <v>57</v>
      </c>
      <c r="B10" s="188"/>
      <c r="C10" s="188"/>
      <c r="D10" s="188"/>
      <c r="E10" s="205"/>
      <c r="F10" s="100"/>
    </row>
    <row r="11" spans="1:6" x14ac:dyDescent="0.25">
      <c r="A11" s="101"/>
      <c r="B11" s="207"/>
      <c r="C11" s="207"/>
      <c r="D11" s="207"/>
      <c r="E11" s="208"/>
      <c r="F11" s="100"/>
    </row>
    <row r="12" spans="1:6" x14ac:dyDescent="0.25">
      <c r="A12" s="101" t="s">
        <v>73</v>
      </c>
      <c r="B12" s="188"/>
      <c r="C12" s="188"/>
      <c r="D12" s="188"/>
      <c r="E12" s="205"/>
      <c r="F12" s="100"/>
    </row>
    <row r="13" spans="1:6" x14ac:dyDescent="0.25">
      <c r="A13" s="101" t="s">
        <v>74</v>
      </c>
      <c r="B13" s="188"/>
      <c r="C13" s="188"/>
      <c r="D13" s="188"/>
      <c r="E13" s="205"/>
      <c r="F13" s="100"/>
    </row>
    <row r="14" spans="1:6" x14ac:dyDescent="0.25">
      <c r="A14" s="101" t="s">
        <v>60</v>
      </c>
      <c r="B14" s="188"/>
      <c r="C14" s="188"/>
      <c r="D14" s="188"/>
      <c r="E14" s="205"/>
      <c r="F14" s="100"/>
    </row>
    <row r="15" spans="1:6" x14ac:dyDescent="0.25">
      <c r="A15" s="101" t="s">
        <v>61</v>
      </c>
      <c r="B15" s="188"/>
      <c r="C15" s="188"/>
      <c r="D15" s="188"/>
      <c r="E15" s="205"/>
      <c r="F15" s="100"/>
    </row>
    <row r="16" spans="1:6" x14ac:dyDescent="0.25">
      <c r="A16" s="101"/>
      <c r="B16" s="207"/>
      <c r="C16" s="207"/>
      <c r="D16" s="207"/>
      <c r="E16" s="208"/>
      <c r="F16" s="100"/>
    </row>
    <row r="17" spans="1:6" x14ac:dyDescent="0.25">
      <c r="A17" s="102" t="s">
        <v>62</v>
      </c>
      <c r="B17" s="188"/>
      <c r="C17" s="188"/>
      <c r="D17" s="188"/>
      <c r="E17" s="205"/>
      <c r="F17" s="100"/>
    </row>
    <row r="18" spans="1:6" x14ac:dyDescent="0.25">
      <c r="A18" s="102" t="s">
        <v>63</v>
      </c>
      <c r="B18" s="188"/>
      <c r="C18" s="188"/>
      <c r="D18" s="188"/>
      <c r="E18" s="205"/>
      <c r="F18" s="100"/>
    </row>
    <row r="19" spans="1:6" x14ac:dyDescent="0.25">
      <c r="A19" s="101" t="s">
        <v>75</v>
      </c>
      <c r="B19" s="188"/>
      <c r="C19" s="188"/>
      <c r="D19" s="188"/>
      <c r="E19" s="205"/>
      <c r="F19" s="100"/>
    </row>
    <row r="20" spans="1:6" x14ac:dyDescent="0.25">
      <c r="A20" s="101" t="s">
        <v>76</v>
      </c>
      <c r="B20" s="188"/>
      <c r="C20" s="188"/>
      <c r="D20" s="188"/>
      <c r="E20" s="205"/>
      <c r="F20" s="100"/>
    </row>
    <row r="21" spans="1:6" x14ac:dyDescent="0.25">
      <c r="A21" s="101" t="s">
        <v>77</v>
      </c>
      <c r="B21" s="193"/>
      <c r="C21" s="194"/>
      <c r="D21" s="194"/>
      <c r="E21" s="206"/>
      <c r="F21" s="100"/>
    </row>
    <row r="22" spans="1:6" ht="15.75" thickBot="1" x14ac:dyDescent="0.3">
      <c r="A22" s="104" t="s">
        <v>78</v>
      </c>
      <c r="B22" s="202"/>
      <c r="C22" s="203"/>
      <c r="D22" s="203"/>
      <c r="E22" s="204"/>
      <c r="F22" s="100"/>
    </row>
    <row r="23" spans="1:6" x14ac:dyDescent="0.25">
      <c r="A23" s="100"/>
      <c r="B23" s="99"/>
      <c r="C23" s="99"/>
      <c r="D23" s="99"/>
      <c r="E23" s="99"/>
      <c r="F23" s="100"/>
    </row>
  </sheetData>
  <mergeCells count="22">
    <mergeCell ref="B2:E2"/>
    <mergeCell ref="A1:E1"/>
    <mergeCell ref="B15:E15"/>
    <mergeCell ref="B3:E3"/>
    <mergeCell ref="B4:E4"/>
    <mergeCell ref="B5:E5"/>
    <mergeCell ref="B6:E6"/>
    <mergeCell ref="B7:E7"/>
    <mergeCell ref="B8:E8"/>
    <mergeCell ref="B9:E9"/>
    <mergeCell ref="B10:E10"/>
    <mergeCell ref="B12:E12"/>
    <mergeCell ref="B13:E13"/>
    <mergeCell ref="B11:E11"/>
    <mergeCell ref="B22:E22"/>
    <mergeCell ref="B14:E14"/>
    <mergeCell ref="B17:E17"/>
    <mergeCell ref="B19:E19"/>
    <mergeCell ref="B20:E20"/>
    <mergeCell ref="B21:E21"/>
    <mergeCell ref="B16:E16"/>
    <mergeCell ref="B18:E18"/>
  </mergeCells>
  <pageMargins left="0.7" right="0.7" top="0.75" bottom="0.75" header="0.3" footer="0.3"/>
  <pageSetup paperSize="9" scale="68"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U58"/>
  <sheetViews>
    <sheetView workbookViewId="0">
      <pane ySplit="1" topLeftCell="A2" activePane="bottomLeft" state="frozen"/>
      <selection pane="bottomLeft" activeCell="R19" sqref="R19"/>
    </sheetView>
  </sheetViews>
  <sheetFormatPr defaultRowHeight="15" x14ac:dyDescent="0.25"/>
  <cols>
    <col min="1" max="1" width="24.85546875" customWidth="1"/>
    <col min="2" max="2" width="24.28515625" customWidth="1"/>
    <col min="3" max="3" width="6" customWidth="1"/>
    <col min="4" max="4" width="6.7109375" customWidth="1"/>
    <col min="5" max="5" width="4.85546875" customWidth="1"/>
    <col min="6" max="6" width="5.42578125" customWidth="1"/>
    <col min="7" max="7" width="4.7109375" customWidth="1"/>
    <col min="8" max="8" width="22.28515625" bestFit="1" customWidth="1"/>
    <col min="9" max="9" width="20.5703125" customWidth="1"/>
    <col min="10" max="10" width="17.42578125" customWidth="1"/>
    <col min="11" max="11" width="5.140625" customWidth="1"/>
    <col min="12" max="12" width="3.7109375" customWidth="1"/>
    <col min="13" max="13" width="30.7109375" bestFit="1" customWidth="1"/>
  </cols>
  <sheetData>
    <row r="1" spans="1:21" ht="33.75" customHeight="1" thickBot="1" x14ac:dyDescent="0.3">
      <c r="A1" s="10" t="s">
        <v>22</v>
      </c>
      <c r="B1" s="6"/>
      <c r="H1" s="13" t="s">
        <v>2</v>
      </c>
      <c r="I1" s="14" t="s">
        <v>24</v>
      </c>
      <c r="J1" s="14" t="s">
        <v>25</v>
      </c>
      <c r="M1" s="13" t="s">
        <v>21</v>
      </c>
    </row>
    <row r="2" spans="1:21" x14ac:dyDescent="0.25">
      <c r="A2" s="18" t="s">
        <v>10</v>
      </c>
      <c r="B2" s="19" t="s">
        <v>10</v>
      </c>
      <c r="H2" s="15" t="s">
        <v>4</v>
      </c>
      <c r="I2" s="16">
        <v>1</v>
      </c>
      <c r="J2" s="115">
        <v>1</v>
      </c>
      <c r="M2" s="10" t="s">
        <v>23</v>
      </c>
      <c r="U2" s="22"/>
    </row>
    <row r="3" spans="1:21" x14ac:dyDescent="0.25">
      <c r="A3" s="17" t="s">
        <v>4</v>
      </c>
      <c r="B3" s="26">
        <f t="array" ref="B3:B57">IF(A3:A57&lt;&gt;"",VLOOKUP(A3:A57,DownloadedExchangeRates,3,FALSE),"")</f>
        <v>1</v>
      </c>
      <c r="H3" s="17" t="s">
        <v>11</v>
      </c>
      <c r="I3" s="31">
        <f t="shared" ref="I3:I21" si="0">1/J3</f>
        <v>1.9646365422396856</v>
      </c>
      <c r="J3" s="133">
        <v>0.50900000000000001</v>
      </c>
      <c r="U3" s="22"/>
    </row>
    <row r="4" spans="1:21" x14ac:dyDescent="0.25">
      <c r="A4" s="17" t="s">
        <v>5</v>
      </c>
      <c r="B4" s="26">
        <v>0.90200000000000002</v>
      </c>
      <c r="C4" s="4"/>
      <c r="H4" s="17" t="s">
        <v>12</v>
      </c>
      <c r="I4" s="31">
        <f>1/J4</f>
        <v>1.3852334118298935</v>
      </c>
      <c r="J4" s="133">
        <v>0.72189999999999999</v>
      </c>
    </row>
    <row r="5" spans="1:21" x14ac:dyDescent="0.25">
      <c r="A5" s="17" t="s">
        <v>12</v>
      </c>
      <c r="B5" s="26">
        <v>0.72189999999999999</v>
      </c>
      <c r="C5" s="4"/>
      <c r="H5" s="17" t="s">
        <v>13</v>
      </c>
      <c r="I5" s="31">
        <f t="shared" si="0"/>
        <v>7.59301442672741</v>
      </c>
      <c r="J5" s="133">
        <v>0.13170000000000001</v>
      </c>
    </row>
    <row r="6" spans="1:21" x14ac:dyDescent="0.25">
      <c r="A6" s="17" t="s">
        <v>20</v>
      </c>
      <c r="B6" s="26">
        <v>1.1851</v>
      </c>
      <c r="C6" s="4"/>
      <c r="H6" s="17" t="s">
        <v>7</v>
      </c>
      <c r="I6" s="31">
        <f t="shared" si="0"/>
        <v>24.449877750611247</v>
      </c>
      <c r="J6" s="134">
        <v>4.0899999999999999E-2</v>
      </c>
    </row>
    <row r="7" spans="1:21" x14ac:dyDescent="0.25">
      <c r="A7" s="17" t="s">
        <v>6</v>
      </c>
      <c r="B7" s="26">
        <v>0.97750000000000004</v>
      </c>
      <c r="C7" s="4"/>
      <c r="H7" s="17" t="s">
        <v>8</v>
      </c>
      <c r="I7" s="31">
        <f t="shared" si="0"/>
        <v>7.4626865671641784</v>
      </c>
      <c r="J7" s="134">
        <v>0.13400000000000001</v>
      </c>
    </row>
    <row r="8" spans="1:21" x14ac:dyDescent="0.25">
      <c r="A8" s="27" t="s">
        <v>7</v>
      </c>
      <c r="B8" s="26">
        <v>4.0899999999999999E-2</v>
      </c>
      <c r="C8" s="4"/>
      <c r="H8" s="17" t="s">
        <v>14</v>
      </c>
      <c r="I8" s="31">
        <f t="shared" si="0"/>
        <v>370.37037037037032</v>
      </c>
      <c r="J8" s="134">
        <v>2.7000000000000001E-3</v>
      </c>
    </row>
    <row r="9" spans="1:21" x14ac:dyDescent="0.25">
      <c r="A9" s="27" t="s">
        <v>8</v>
      </c>
      <c r="B9" s="26">
        <v>0.13400000000000001</v>
      </c>
      <c r="C9" s="4"/>
      <c r="H9" s="17" t="s">
        <v>15</v>
      </c>
      <c r="I9" s="31">
        <f t="shared" si="0"/>
        <v>142.85714285714286</v>
      </c>
      <c r="J9" s="134">
        <v>7.0000000000000001E-3</v>
      </c>
    </row>
    <row r="10" spans="1:21" x14ac:dyDescent="0.25">
      <c r="A10" s="27" t="s">
        <v>16</v>
      </c>
      <c r="B10" s="26">
        <v>0.10290000000000001</v>
      </c>
      <c r="C10" s="4"/>
      <c r="H10" s="17" t="s">
        <v>16</v>
      </c>
      <c r="I10" s="31">
        <f t="shared" si="0"/>
        <v>9.7181729834791053</v>
      </c>
      <c r="J10" s="134">
        <v>0.10290000000000001</v>
      </c>
    </row>
    <row r="11" spans="1:21" x14ac:dyDescent="0.25">
      <c r="A11" s="27" t="s">
        <v>18</v>
      </c>
      <c r="B11" s="26">
        <v>9.64E-2</v>
      </c>
      <c r="C11" s="4"/>
      <c r="H11" s="17" t="s">
        <v>9</v>
      </c>
      <c r="I11" s="31">
        <f t="shared" si="0"/>
        <v>4.6598322460391426</v>
      </c>
      <c r="J11" s="134">
        <v>0.21460000000000001</v>
      </c>
    </row>
    <row r="12" spans="1:21" x14ac:dyDescent="0.25">
      <c r="A12" s="27" t="s">
        <v>9</v>
      </c>
      <c r="B12" s="26">
        <v>0.21460000000000001</v>
      </c>
      <c r="C12" s="4"/>
      <c r="H12" s="17" t="s">
        <v>17</v>
      </c>
      <c r="I12" s="31">
        <f t="shared" si="0"/>
        <v>4.9627791563275432</v>
      </c>
      <c r="J12" s="134">
        <v>0.20150000000000001</v>
      </c>
    </row>
    <row r="13" spans="1:21" x14ac:dyDescent="0.25">
      <c r="A13" s="17" t="s">
        <v>135</v>
      </c>
      <c r="B13" s="26">
        <v>3.0599999999999999E-2</v>
      </c>
      <c r="C13" s="4"/>
      <c r="H13" s="17" t="s">
        <v>135</v>
      </c>
      <c r="I13" s="31">
        <f t="shared" si="0"/>
        <v>32.679738562091508</v>
      </c>
      <c r="J13" s="134">
        <v>3.0599999999999999E-2</v>
      </c>
    </row>
    <row r="14" spans="1:21" x14ac:dyDescent="0.25">
      <c r="A14" s="17" t="s">
        <v>19</v>
      </c>
      <c r="B14" s="26">
        <v>6.1400000000000003E-2</v>
      </c>
      <c r="C14" s="4"/>
      <c r="H14" s="17" t="s">
        <v>18</v>
      </c>
      <c r="I14" s="31">
        <f t="shared" si="0"/>
        <v>10.37344398340249</v>
      </c>
      <c r="J14" s="134">
        <v>9.64E-2</v>
      </c>
    </row>
    <row r="15" spans="1:21" x14ac:dyDescent="0.25">
      <c r="A15" s="17" t="s">
        <v>15</v>
      </c>
      <c r="B15" s="26">
        <v>7.0000000000000001E-3</v>
      </c>
      <c r="H15" s="17" t="s">
        <v>6</v>
      </c>
      <c r="I15" s="31">
        <f t="shared" si="0"/>
        <v>1.0230179028132993</v>
      </c>
      <c r="J15" s="134">
        <v>0.97750000000000004</v>
      </c>
    </row>
    <row r="16" spans="1:21" x14ac:dyDescent="0.25">
      <c r="A16" s="17" t="s">
        <v>11</v>
      </c>
      <c r="B16" s="26">
        <v>0.50900000000000001</v>
      </c>
      <c r="H16" s="17" t="s">
        <v>19</v>
      </c>
      <c r="I16" s="31">
        <f t="shared" si="0"/>
        <v>16.286644951140065</v>
      </c>
      <c r="J16" s="134">
        <v>6.1400000000000003E-2</v>
      </c>
      <c r="M16" s="1"/>
    </row>
    <row r="17" spans="1:13" x14ac:dyDescent="0.25">
      <c r="A17" s="17" t="s">
        <v>13</v>
      </c>
      <c r="B17" s="26">
        <v>0.13170000000000001</v>
      </c>
      <c r="H17" s="17" t="s">
        <v>20</v>
      </c>
      <c r="I17" s="31">
        <f t="shared" si="0"/>
        <v>0.84381064889038893</v>
      </c>
      <c r="J17" s="134">
        <v>1.1851</v>
      </c>
      <c r="M17" s="12"/>
    </row>
    <row r="18" spans="1:13" x14ac:dyDescent="0.25">
      <c r="A18" s="17" t="s">
        <v>17</v>
      </c>
      <c r="B18" s="26">
        <v>0.20150000000000001</v>
      </c>
      <c r="H18" s="17" t="s">
        <v>5</v>
      </c>
      <c r="I18" s="31">
        <f t="shared" si="0"/>
        <v>1.1086474501108647</v>
      </c>
      <c r="J18" s="134">
        <v>0.90200000000000002</v>
      </c>
    </row>
    <row r="19" spans="1:13" x14ac:dyDescent="0.25">
      <c r="A19" s="17" t="s">
        <v>14</v>
      </c>
      <c r="B19" s="26">
        <v>2.7000000000000001E-3</v>
      </c>
      <c r="H19" s="17" t="s">
        <v>80</v>
      </c>
      <c r="I19" s="31">
        <f t="shared" si="0"/>
        <v>10.775862068965518</v>
      </c>
      <c r="J19" s="134">
        <v>9.2799999999999994E-2</v>
      </c>
    </row>
    <row r="20" spans="1:13" x14ac:dyDescent="0.25">
      <c r="A20" s="27" t="s">
        <v>80</v>
      </c>
      <c r="B20" s="26">
        <v>9.2799999999999994E-2</v>
      </c>
      <c r="H20" s="17" t="s">
        <v>81</v>
      </c>
      <c r="I20" s="31">
        <f t="shared" si="0"/>
        <v>117.64705882352941</v>
      </c>
      <c r="J20" s="134">
        <v>8.5000000000000006E-3</v>
      </c>
    </row>
    <row r="21" spans="1:13" ht="15.75" thickBot="1" x14ac:dyDescent="0.3">
      <c r="A21" s="114" t="s">
        <v>81</v>
      </c>
      <c r="B21" s="26">
        <v>8.5000000000000006E-3</v>
      </c>
      <c r="H21" s="17" t="s">
        <v>82</v>
      </c>
      <c r="I21" s="31">
        <f t="shared" si="0"/>
        <v>37.174721189591075</v>
      </c>
      <c r="J21" s="135">
        <v>2.69E-2</v>
      </c>
    </row>
    <row r="22" spans="1:13" ht="15.75" thickBot="1" x14ac:dyDescent="0.3">
      <c r="A22" s="17" t="s">
        <v>82</v>
      </c>
      <c r="B22" s="26">
        <v>2.69E-2</v>
      </c>
      <c r="H22" s="116"/>
      <c r="I22" s="117"/>
      <c r="J22" s="136"/>
    </row>
    <row r="23" spans="1:13" x14ac:dyDescent="0.25">
      <c r="A23" s="17"/>
      <c r="B23" s="26" t="str">
        <v/>
      </c>
    </row>
    <row r="24" spans="1:13" x14ac:dyDescent="0.25">
      <c r="A24" s="17"/>
      <c r="B24" s="26" t="str">
        <v/>
      </c>
    </row>
    <row r="25" spans="1:13" x14ac:dyDescent="0.25">
      <c r="A25" s="20"/>
      <c r="B25" s="26" t="str">
        <v/>
      </c>
    </row>
    <row r="26" spans="1:13" x14ac:dyDescent="0.25">
      <c r="A26" s="20"/>
      <c r="B26" s="26" t="str">
        <v/>
      </c>
    </row>
    <row r="27" spans="1:13" x14ac:dyDescent="0.25">
      <c r="A27" s="20"/>
      <c r="B27" s="26" t="str">
        <v/>
      </c>
    </row>
    <row r="28" spans="1:13" x14ac:dyDescent="0.25">
      <c r="A28" s="20"/>
      <c r="B28" s="26" t="str">
        <v/>
      </c>
    </row>
    <row r="29" spans="1:13" x14ac:dyDescent="0.25">
      <c r="A29" s="20"/>
      <c r="B29" s="26" t="str">
        <v/>
      </c>
    </row>
    <row r="30" spans="1:13" x14ac:dyDescent="0.25">
      <c r="A30" s="20"/>
      <c r="B30" s="26" t="str">
        <v/>
      </c>
    </row>
    <row r="31" spans="1:13" x14ac:dyDescent="0.25">
      <c r="A31" s="20"/>
      <c r="B31" s="26" t="str">
        <v/>
      </c>
    </row>
    <row r="32" spans="1:13" x14ac:dyDescent="0.25">
      <c r="A32" s="20"/>
      <c r="B32" s="26" t="str">
        <v/>
      </c>
    </row>
    <row r="33" spans="1:2" x14ac:dyDescent="0.25">
      <c r="A33" s="20"/>
      <c r="B33" s="26" t="str">
        <v/>
      </c>
    </row>
    <row r="34" spans="1:2" x14ac:dyDescent="0.25">
      <c r="A34" s="20"/>
      <c r="B34" s="26" t="str">
        <v/>
      </c>
    </row>
    <row r="35" spans="1:2" x14ac:dyDescent="0.25">
      <c r="A35" s="20"/>
      <c r="B35" s="26" t="str">
        <v/>
      </c>
    </row>
    <row r="36" spans="1:2" x14ac:dyDescent="0.25">
      <c r="A36" s="20"/>
      <c r="B36" s="26" t="str">
        <v/>
      </c>
    </row>
    <row r="37" spans="1:2" x14ac:dyDescent="0.25">
      <c r="A37" s="20"/>
      <c r="B37" s="26" t="str">
        <v/>
      </c>
    </row>
    <row r="38" spans="1:2" x14ac:dyDescent="0.25">
      <c r="A38" s="20"/>
      <c r="B38" s="26" t="str">
        <v/>
      </c>
    </row>
    <row r="39" spans="1:2" x14ac:dyDescent="0.25">
      <c r="A39" s="20"/>
      <c r="B39" s="26" t="str">
        <v/>
      </c>
    </row>
    <row r="40" spans="1:2" x14ac:dyDescent="0.25">
      <c r="A40" s="20"/>
      <c r="B40" s="26" t="str">
        <v/>
      </c>
    </row>
    <row r="41" spans="1:2" x14ac:dyDescent="0.25">
      <c r="A41" s="20"/>
      <c r="B41" s="26" t="str">
        <v/>
      </c>
    </row>
    <row r="42" spans="1:2" x14ac:dyDescent="0.25">
      <c r="A42" s="20"/>
      <c r="B42" s="26" t="str">
        <v/>
      </c>
    </row>
    <row r="43" spans="1:2" x14ac:dyDescent="0.25">
      <c r="A43" s="20"/>
      <c r="B43" s="26" t="str">
        <v/>
      </c>
    </row>
    <row r="44" spans="1:2" x14ac:dyDescent="0.25">
      <c r="A44" s="20"/>
      <c r="B44" s="26" t="str">
        <v/>
      </c>
    </row>
    <row r="45" spans="1:2" x14ac:dyDescent="0.25">
      <c r="A45" s="20"/>
      <c r="B45" s="26" t="str">
        <v/>
      </c>
    </row>
    <row r="46" spans="1:2" x14ac:dyDescent="0.25">
      <c r="A46" s="20"/>
      <c r="B46" s="26" t="str">
        <v/>
      </c>
    </row>
    <row r="47" spans="1:2" x14ac:dyDescent="0.25">
      <c r="A47" s="20"/>
      <c r="B47" s="26" t="str">
        <v/>
      </c>
    </row>
    <row r="48" spans="1:2" x14ac:dyDescent="0.25">
      <c r="A48" s="20"/>
      <c r="B48" s="26" t="str">
        <v/>
      </c>
    </row>
    <row r="49" spans="1:2" x14ac:dyDescent="0.25">
      <c r="A49" s="20"/>
      <c r="B49" s="26" t="str">
        <v/>
      </c>
    </row>
    <row r="50" spans="1:2" x14ac:dyDescent="0.25">
      <c r="A50" s="20"/>
      <c r="B50" s="26" t="str">
        <v/>
      </c>
    </row>
    <row r="51" spans="1:2" x14ac:dyDescent="0.25">
      <c r="A51" s="20"/>
      <c r="B51" s="26" t="str">
        <v/>
      </c>
    </row>
    <row r="52" spans="1:2" x14ac:dyDescent="0.25">
      <c r="A52" s="20"/>
      <c r="B52" s="26" t="str">
        <v/>
      </c>
    </row>
    <row r="53" spans="1:2" x14ac:dyDescent="0.25">
      <c r="A53" s="20"/>
      <c r="B53" s="26" t="str">
        <v/>
      </c>
    </row>
    <row r="54" spans="1:2" x14ac:dyDescent="0.25">
      <c r="A54" s="20"/>
      <c r="B54" s="26" t="str">
        <v/>
      </c>
    </row>
    <row r="55" spans="1:2" x14ac:dyDescent="0.25">
      <c r="A55" s="20"/>
      <c r="B55" s="26" t="str">
        <v/>
      </c>
    </row>
    <row r="56" spans="1:2" x14ac:dyDescent="0.25">
      <c r="A56" s="20"/>
      <c r="B56" s="26" t="str">
        <v/>
      </c>
    </row>
    <row r="57" spans="1:2" ht="15.75" thickBot="1" x14ac:dyDescent="0.3">
      <c r="A57" s="21"/>
      <c r="B57" s="29" t="str">
        <v/>
      </c>
    </row>
    <row r="58" spans="1:2" x14ac:dyDescent="0.25">
      <c r="B58" s="11" t="str">
        <f>IF(A58&lt;&gt;"",VLOOKUP(A58,DownloadedExchangeRates,3,FALSE),"")</f>
        <v/>
      </c>
    </row>
  </sheetData>
  <sheetProtection selectLockedCells="1"/>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25</vt:i4>
      </vt:variant>
    </vt:vector>
  </HeadingPairs>
  <TitlesOfParts>
    <vt:vector size="30" baseType="lpstr">
      <vt:lpstr>NUF Claim</vt:lpstr>
      <vt:lpstr>Procedure</vt:lpstr>
      <vt:lpstr>CAD Banking Info</vt:lpstr>
      <vt:lpstr>Euro Banking Info</vt:lpstr>
      <vt:lpstr>Currencies</vt:lpstr>
      <vt:lpstr>CanexSisipAmount</vt:lpstr>
      <vt:lpstr>CanToEuro</vt:lpstr>
      <vt:lpstr>Currencies!DownloadedExchangeRates</vt:lpstr>
      <vt:lpstr>EURAmount</vt:lpstr>
      <vt:lpstr>EurAmountDecided</vt:lpstr>
      <vt:lpstr>FamilySize</vt:lpstr>
      <vt:lpstr>Language</vt:lpstr>
      <vt:lpstr>LanguageSelection</vt:lpstr>
      <vt:lpstr>MemberName</vt:lpstr>
      <vt:lpstr>OkToCalcExchange</vt:lpstr>
      <vt:lpstr>'NUF Claim'!Print_Area</vt:lpstr>
      <vt:lpstr>RatePermission</vt:lpstr>
      <vt:lpstr>RatePermissionList</vt:lpstr>
      <vt:lpstr>Rates_of_Exchange</vt:lpstr>
      <vt:lpstr>RatesnotEmpty</vt:lpstr>
      <vt:lpstr>ReimbursedAmount</vt:lpstr>
      <vt:lpstr>ReimbursedFromCanexSisip</vt:lpstr>
      <vt:lpstr>TotalFamilyAllotment</vt:lpstr>
      <vt:lpstr>Transaction_Amounts</vt:lpstr>
      <vt:lpstr>Transaction_Currency</vt:lpstr>
      <vt:lpstr>Transaction_Dates</vt:lpstr>
      <vt:lpstr>TransactionCurrencyDecided</vt:lpstr>
      <vt:lpstr>TransactionNotEmpty</vt:lpstr>
      <vt:lpstr>Yearly_PP_Allotment</vt:lpstr>
      <vt:lpstr>Yes_No_Dropdown</vt:lpstr>
    </vt:vector>
  </TitlesOfParts>
  <Company>Department of National Defence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Wall.WC</dc:creator>
  <cp:lastModifiedBy>Tamara SM. Clarke</cp:lastModifiedBy>
  <cp:lastPrinted>2020-04-15T12:56:14Z</cp:lastPrinted>
  <dcterms:created xsi:type="dcterms:W3CDTF">2017-04-05T09:15:47Z</dcterms:created>
  <dcterms:modified xsi:type="dcterms:W3CDTF">2022-05-24T06:57:32Z</dcterms:modified>
</cp:coreProperties>
</file>